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7_0.bin" ContentType="application/vnd.openxmlformats-officedocument.oleObject"/>
  <Override PartName="/xl/embeddings/oleObject_17_1.bin" ContentType="application/vnd.openxmlformats-officedocument.oleObject"/>
  <Override PartName="/xl/embeddings/oleObject_17_2.bin" ContentType="application/vnd.openxmlformats-officedocument.oleObject"/>
  <Override PartName="/xl/embeddings/oleObject_17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2675" activeTab="0"/>
  </bookViews>
  <sheets>
    <sheet name="Титульный  лист" sheetId="1" r:id="rId1"/>
    <sheet name="Форма 1." sheetId="2" r:id="rId2"/>
    <sheet name="Форма 2." sheetId="3" r:id="rId3"/>
    <sheet name="Форма 3." sheetId="4" r:id="rId4"/>
    <sheet name="Форма 4." sheetId="5" r:id="rId5"/>
    <sheet name="Форма 5." sheetId="6" r:id="rId6"/>
    <sheet name="Расчет выручки" sheetId="7" r:id="rId7"/>
    <sheet name="Расходы на приобр. тепло" sheetId="8" r:id="rId8"/>
    <sheet name="Расходы на топливо." sheetId="9" r:id="rId9"/>
    <sheet name="Расчет эффективносит работы" sheetId="10" r:id="rId10"/>
    <sheet name="Расчет расходов на топливо" sheetId="11" r:id="rId11"/>
    <sheet name="Расчет зарплаты" sheetId="12" r:id="rId12"/>
    <sheet name="Расходы на услуги пр. хар-ра" sheetId="13" r:id="rId13"/>
    <sheet name="Форма 7-1." sheetId="14" r:id="rId14"/>
    <sheet name="Форма 7-2." sheetId="15" r:id="rId15"/>
    <sheet name="Форма 7-3." sheetId="16" r:id="rId16"/>
    <sheet name="Форма 8." sheetId="17" r:id="rId17"/>
    <sheet name="Форма 9." sheetId="18" r:id="rId18"/>
    <sheet name="Форма 10." sheetId="19" r:id="rId19"/>
  </sheets>
  <externalReferences>
    <externalReference r:id="rId22"/>
  </externalReferences>
  <definedNames/>
  <calcPr fullCalcOnLoad="1"/>
</workbook>
</file>

<file path=xl/comments6.xml><?xml version="1.0" encoding="utf-8"?>
<comments xmlns="http://schemas.openxmlformats.org/spreadsheetml/2006/main">
  <authors>
    <author>тест</author>
  </authors>
  <commentList>
    <comment ref="B26" authorId="0">
      <text>
        <r>
          <rPr>
            <b/>
            <sz val="8"/>
            <rFont val="Tahoma"/>
            <family val="2"/>
          </rPr>
          <t>тест: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<sst xmlns="http://schemas.openxmlformats.org/spreadsheetml/2006/main" count="815" uniqueCount="504">
  <si>
    <t>Формы раскрытия информации в сфере теплоснабжения и сфере оказания услуг по передаче тепловой энергии</t>
  </si>
  <si>
    <t>Наименование организации</t>
  </si>
  <si>
    <t>ИНН</t>
  </si>
  <si>
    <t>КПП</t>
  </si>
  <si>
    <t>Местонаходжение (адрес)</t>
  </si>
  <si>
    <r>
      <t xml:space="preserve">Атрибуты решения по принятому тарифу </t>
    </r>
    <r>
      <rPr>
        <sz val="10"/>
        <rFont val="Arial Cyr"/>
        <family val="0"/>
      </rPr>
      <t>(наименование, дата, номер)</t>
    </r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</si>
  <si>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</si>
  <si>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</si>
  <si>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</si>
  <si>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</si>
  <si>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</si>
  <si>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</si>
  <si>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</si>
  <si>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</si>
  <si>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</si>
  <si>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</si>
  <si>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</si>
  <si>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</si>
  <si>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</si>
  <si>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</si>
  <si>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Иные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</si>
  <si>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</si>
  <si>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руб/Гкал</t>
  </si>
  <si>
    <t>за мощность, руб/Гкал/час в мес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</si>
  <si>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</si>
  <si>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>Атрибуты решения по принятой надбавке к тарифу регулируемой организации на тепловую энергию</t>
    </r>
    <r>
      <rPr>
        <sz val="10"/>
        <rFont val="Arial Cyr"/>
        <family val="0"/>
      </rPr>
      <t xml:space="preserve"> (наименование, дата, номер)</t>
    </r>
  </si>
  <si>
    <t>Период действия принятой надбавки</t>
  </si>
  <si>
    <t>Надбавка к тарифу регулируемой организации на тепловую энергию, руб/Гкал (руб/Гкал/час в месяц)</t>
  </si>
  <si>
    <t>Надбавка к тарифу на тепловую энергию не принималась</t>
  </si>
  <si>
    <r>
      <t xml:space="preserve">Атрибуты решения по принятой  надбавке к тарифу на тепловую энергию для потребителей </t>
    </r>
    <r>
      <rPr>
        <sz val="10"/>
        <rFont val="Arial Cyr"/>
        <family val="0"/>
      </rPr>
      <t>(наименование, дата, номер)</t>
    </r>
  </si>
  <si>
    <t>Надбавка к тарифу на тепловую энергию для потребителей, руб/Гкал (руб/Гкал/час в месяц)</t>
  </si>
  <si>
    <t>Надбавка к тарифу на тепловую энергию для потребителей не принималась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</si>
  <si>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</si>
  <si>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</si>
  <si>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ИНН </t>
  </si>
  <si>
    <t>Местонахождение (адрес)</t>
  </si>
  <si>
    <t>Период действия установленного тарифа</t>
  </si>
  <si>
    <t>Наименование</t>
  </si>
  <si>
    <t>Показатель</t>
  </si>
  <si>
    <r>
      <t xml:space="preserve">Атрибуты решения по принятой надбавке </t>
    </r>
    <r>
      <rPr>
        <sz val="10"/>
        <rFont val="Arial Cyr"/>
        <family val="0"/>
      </rPr>
      <t>(наименование, дата, номер)</t>
    </r>
  </si>
  <si>
    <t>Период действия установленной надбавки</t>
  </si>
  <si>
    <t>Надбавка к тарифу на услуги по передаче тепловой энергии, руб/Гкал/час в мес (руб/Гкал)</t>
  </si>
  <si>
    <t>Надбавка к тарифу на услуги по передаче тепловой энергии не принималась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</si>
  <si>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0"/>
        <rFont val="Arial Cyr"/>
        <family val="0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</si>
  <si>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</si>
  <si>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0"/>
        <rFont val="Arial Cyr"/>
        <family val="0"/>
      </rPr>
      <t>(наименование, дата, номер)</t>
    </r>
  </si>
  <si>
    <t>Тариф на подключение организаций к системе теплоснабжения, руб/Гкал/час</t>
  </si>
  <si>
    <t xml:space="preserve">ИНН      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</si>
  <si>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</si>
  <si>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</si>
  <si>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</si>
  <si>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</si>
  <si>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</si>
  <si>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</si>
  <si>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</si>
  <si>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</si>
  <si>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</si>
  <si>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</si>
  <si>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</si>
  <si>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</si>
  <si>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</si>
  <si>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</si>
  <si>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</si>
  <si>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</si>
  <si>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</si>
  <si>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</si>
  <si>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</si>
  <si>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</si>
  <si>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</si>
  <si>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</si>
  <si>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</si>
  <si>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вывода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</si>
  <si>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</si>
  <si>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</si>
  <si>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</si>
  <si>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</si>
  <si>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</si>
  <si>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</si>
  <si>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</si>
  <si>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</si>
  <si>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</si>
  <si>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</si>
  <si>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</si>
  <si>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</si>
  <si>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</si>
  <si>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</si>
  <si>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</si>
  <si>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</si>
  <si>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</si>
  <si>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</si>
  <si>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</si>
  <si>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</si>
  <si>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</si>
  <si>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</si>
  <si>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</si>
  <si>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</si>
  <si>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</si>
  <si>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</si>
  <si>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</si>
  <si>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</si>
  <si>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</si>
  <si>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</si>
  <si>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</si>
  <si>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</si>
  <si>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</si>
  <si>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</si>
  <si>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</si>
  <si>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</si>
  <si>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</si>
  <si>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</si>
  <si>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</si>
  <si>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</si>
  <si>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</si>
  <si>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</si>
  <si>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</si>
  <si>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</si>
  <si>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</si>
  <si>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</si>
  <si>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</si>
  <si>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</si>
  <si>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</si>
  <si>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</si>
  <si>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</si>
  <si>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</si>
  <si>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</si>
  <si>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</si>
  <si>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</si>
  <si>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</si>
  <si>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</si>
  <si>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</si>
  <si>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</si>
  <si>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</si>
  <si>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</si>
  <si>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</si>
  <si>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</si>
  <si>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</si>
  <si>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</si>
  <si>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</si>
  <si>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</si>
  <si>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</si>
  <si>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 xml:space="preserve">Наименование 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</si>
  <si>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</si>
  <si>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</si>
  <si>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</si>
  <si>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</si>
  <si>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</si>
  <si>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4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</si>
  <si>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</si>
  <si>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</si>
  <si>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</si>
  <si>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</si>
  <si>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</si>
  <si>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</si>
  <si>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r>
      <t>1</t>
    </r>
    <r>
      <rPr>
        <sz val="10"/>
        <rFont val="Arial Cyr"/>
        <family val="0"/>
      </rPr>
      <t xml:space="preserve"> - сведения, указаные в пунктах а-е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</si>
  <si>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2</t>
    </r>
    <r>
      <rPr>
        <sz val="10"/>
        <rFont val="Arial Cyr"/>
        <family val="0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</si>
  <si>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0"/>
        <rFont val="Arial Cyr"/>
        <family val="0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</si>
  <si>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0"/>
        <rFont val="Arial Cyr"/>
        <family val="0"/>
      </rPr>
      <t>- наименование мероприятий и их перечень вводится организацией в соответствии с инвестиционной программой</t>
    </r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</si>
  <si>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</si>
  <si>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</si>
  <si>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</si>
  <si>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Год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</si>
  <si>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</si>
  <si>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Челябинская область г. Челябинск пр-т Ленина 76</t>
  </si>
  <si>
    <t>Государственный  комитет "Единый тарифный  орган Челябинской области"</t>
  </si>
  <si>
    <t>сайт  http:/www.tarif74.ru</t>
  </si>
  <si>
    <t>Челябинская  область  г. Челябинск  пр-т  Ленина,  76</t>
  </si>
  <si>
    <t>Государственный  комитет  "Единый  тарифный  орган  Челябинской  области"</t>
  </si>
  <si>
    <t>сайт  http;/www.tarif74.ru</t>
  </si>
  <si>
    <t>Челябинская область  г. Челябинск  пр-т  Ленина,  76</t>
  </si>
  <si>
    <t xml:space="preserve">                                    Не принимался</t>
  </si>
  <si>
    <t>Не принимался</t>
  </si>
  <si>
    <t>нет</t>
  </si>
  <si>
    <t>Челябинская  область  г.Челябинск  пр-т  Ленина,  76</t>
  </si>
  <si>
    <t>Тариф на услуги по вырабатанной тепловой энергии, руб/Гкал/час в мес (руб/Гкал)</t>
  </si>
  <si>
    <t>объем приобретения (тыс.кВт)</t>
  </si>
  <si>
    <t>инвестиционной программы нет</t>
  </si>
  <si>
    <t>1 с  тремя котлами ЗИОСАБ-3000</t>
  </si>
  <si>
    <t>производство тепловой энергии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</si>
  <si>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</si>
  <si>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</si>
  <si>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</si>
  <si>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</si>
  <si>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</si>
  <si>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</si>
  <si>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</si>
  <si>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</si>
  <si>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</si>
  <si>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</si>
  <si>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</si>
  <si>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 28.03.</t>
  </si>
  <si>
    <t>по 28.04</t>
  </si>
  <si>
    <t>по 28.05</t>
  </si>
  <si>
    <t>по 28.06</t>
  </si>
  <si>
    <t>Останов</t>
  </si>
  <si>
    <t>по 30.08</t>
  </si>
  <si>
    <t>по 28.09</t>
  </si>
  <si>
    <t>по 28.10</t>
  </si>
  <si>
    <t>по 28.11</t>
  </si>
  <si>
    <t>по 28.12</t>
  </si>
  <si>
    <t>Энергия выробатанная котельной</t>
  </si>
  <si>
    <t>Мвт</t>
  </si>
  <si>
    <t>Гкал</t>
  </si>
  <si>
    <t>м3</t>
  </si>
  <si>
    <t>квт</t>
  </si>
  <si>
    <t>Наработка</t>
  </si>
  <si>
    <t>Час</t>
  </si>
  <si>
    <t>бухгалтерская отчетность не публикуется</t>
  </si>
  <si>
    <t>Арендатор</t>
  </si>
  <si>
    <t>Сумма с учетом НДС (руб.)</t>
  </si>
  <si>
    <t>№ п/п</t>
  </si>
  <si>
    <t>ООО "Универсал АЛКО"</t>
  </si>
  <si>
    <t>ИТОГО</t>
  </si>
  <si>
    <t>Главный  бухгалтер                                        Щербинина О.Н.</t>
  </si>
  <si>
    <t>Расходы на покупаемую тепловую энергию</t>
  </si>
  <si>
    <t>Номер</t>
  </si>
  <si>
    <t>Заместитель гл. энергетика                                        Песков М.А.</t>
  </si>
  <si>
    <t>3.01963</t>
  </si>
  <si>
    <t>ОАО "Челябэнергосбыт"</t>
  </si>
  <si>
    <t>3.02828</t>
  </si>
  <si>
    <t>169.849</t>
  </si>
  <si>
    <t>Январь</t>
  </si>
  <si>
    <t>Всего за год</t>
  </si>
  <si>
    <t>руб/КВТ.ч</t>
  </si>
  <si>
    <t>Заместитель гл. энергетика</t>
  </si>
  <si>
    <t>Песков М.А.</t>
  </si>
  <si>
    <t xml:space="preserve">Главный бухгалтер </t>
  </si>
  <si>
    <t>Щербинина О.Н.</t>
  </si>
  <si>
    <t>Расходы на топливо</t>
  </si>
  <si>
    <t>Количество потреб газа (тыс.м3)</t>
  </si>
  <si>
    <t xml:space="preserve">Расходы на оплату труда и отчисления на социальные нужды основного производственного персонала </t>
  </si>
  <si>
    <t>Отчисления на социальные нужды</t>
  </si>
  <si>
    <t>Итого</t>
  </si>
  <si>
    <t>Варлаков Николай Фёдорович</t>
  </si>
  <si>
    <t>Место работы, должность</t>
  </si>
  <si>
    <t>Отдел главного механика, техник</t>
  </si>
  <si>
    <t>Бюджет</t>
  </si>
  <si>
    <t>Внебюджет</t>
  </si>
  <si>
    <t>Аренда</t>
  </si>
  <si>
    <t>Итого:</t>
  </si>
  <si>
    <t>Приданников Денис Сергеевич</t>
  </si>
  <si>
    <t>Отдел главного механика, слесарь</t>
  </si>
  <si>
    <t>Малышко Александр Михайлович</t>
  </si>
  <si>
    <t>Итого расходы на оплату труда</t>
  </si>
  <si>
    <t>Всего</t>
  </si>
  <si>
    <t>Документ</t>
  </si>
  <si>
    <t>Сумма (руб.)</t>
  </si>
  <si>
    <t>Примечание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</si>
  <si>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</si>
  <si>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Поставщик</t>
  </si>
  <si>
    <t>Главный бухгалтер</t>
  </si>
  <si>
    <t>Форма 7 - продолжение</t>
  </si>
  <si>
    <t>5. Показатели эффективности реализации инвестиционной программы</t>
  </si>
  <si>
    <t>№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</si>
  <si>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</si>
  <si>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</si>
  <si>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</si>
  <si>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</si>
  <si>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Наименование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</si>
  <si>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</si>
  <si>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</si>
  <si>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</si>
  <si>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</si>
  <si>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</si>
  <si>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</si>
  <si>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</si>
  <si>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</si>
  <si>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</si>
  <si>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</si>
  <si>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</si>
  <si>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</si>
  <si>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</si>
  <si>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</si>
  <si>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</si>
  <si>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</si>
  <si>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</si>
  <si>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</si>
  <si>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Примечания:</t>
  </si>
  <si>
    <t>1.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</si>
  <si>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</si>
  <si>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2. В официальных печатных изданиях сведения, указанные в пункте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</si>
  <si>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тыс. руб</t>
  </si>
  <si>
    <t>Профинансировано</t>
  </si>
  <si>
    <t>Освоено фактически</t>
  </si>
  <si>
    <t xml:space="preserve">1 кв </t>
  </si>
  <si>
    <t>2 кв</t>
  </si>
  <si>
    <t>3 кв</t>
  </si>
  <si>
    <t>4 кв</t>
  </si>
  <si>
    <t>2.</t>
  </si>
  <si>
    <t>1. В официальных печатных изданиях сведения, указанные в пункте 6,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</si>
  <si>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Форма 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</si>
  <si>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Резерв мощности системы теплоснабжения</t>
  </si>
  <si>
    <t>1. раскрывается регулируемой организацией ежеквартально</t>
  </si>
  <si>
    <t>1.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</si>
  <si>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Форма 10.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</si>
  <si>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</si>
  <si>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</si>
  <si>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</si>
  <si>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</si>
  <si>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</si>
  <si>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1. Форма заявки на подключение к системе теплоснабжения</t>
  </si>
  <si>
    <t>2. Перечень и формы, представляемых одновременно с заявкой на подключение к системе теплоснабжения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</si>
  <si>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</si>
  <si>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</si>
  <si>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 xml:space="preserve">Форма 1. Информация о тарифе на тепловую энергию и надбавках к  тарифу на тепловую энергию¹¯² </t>
  </si>
  <si>
    <t>Форма 2. Информация о тарифе на услуги по вырабатанной тепловой энергии и надбавке к тарифу на услуги по передаче тепловой энергии¹¯²</t>
  </si>
  <si>
    <t>Форма 3. Информация о тарифах на подключение к системе теплоснабжения¹¯²</t>
  </si>
  <si>
    <t xml:space="preserve">Форма 4. Информация о плановых затратах регулируемой организации  </t>
  </si>
  <si>
    <t>Плановый период</t>
  </si>
  <si>
    <t>Вид деятельности организации (производство, передача и сбыт тепловой энергии)</t>
  </si>
  <si>
    <t>Единица измерения</t>
  </si>
  <si>
    <t>1</t>
  </si>
  <si>
    <t>Затраты на покупную тепловую энергию (мощность)</t>
  </si>
  <si>
    <t>тыс.руб.</t>
  </si>
  <si>
    <t>2</t>
  </si>
  <si>
    <t>Затраты на топливо всего, в том числе:</t>
  </si>
  <si>
    <t>тыс. руб.</t>
  </si>
  <si>
    <t>2.1</t>
  </si>
  <si>
    <t>цена топлива</t>
  </si>
  <si>
    <t>руб./т</t>
  </si>
  <si>
    <t>объем топлива</t>
  </si>
  <si>
    <t>т</t>
  </si>
  <si>
    <t>2.2</t>
  </si>
  <si>
    <t>Газ природный - всего</t>
  </si>
  <si>
    <t>средняя цена топлива с учетом нерегулируемой цены</t>
  </si>
  <si>
    <t>руб./тыс.м3</t>
  </si>
  <si>
    <t>тыс.м3</t>
  </si>
  <si>
    <t>2.2.1</t>
  </si>
  <si>
    <t xml:space="preserve">цена топлива </t>
  </si>
  <si>
    <t xml:space="preserve">объем топлива </t>
  </si>
  <si>
    <t>2.2.2</t>
  </si>
  <si>
    <t>2.3</t>
  </si>
  <si>
    <t>2.4</t>
  </si>
  <si>
    <t>2.5</t>
  </si>
  <si>
    <t>Прочие виды топлива (указать вид)</t>
  </si>
  <si>
    <t>3</t>
  </si>
  <si>
    <t>Затраты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</si>
  <si>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1кВт.ч</t>
  </si>
  <si>
    <t>руб./кВт.ч</t>
  </si>
  <si>
    <t xml:space="preserve">объем приобретения </t>
  </si>
  <si>
    <t>тыс.кВт.ч</t>
  </si>
  <si>
    <t>4</t>
  </si>
  <si>
    <t>Затраты на приобретение холодной воды, используемой в технологическом процессе</t>
  </si>
  <si>
    <t>5</t>
  </si>
  <si>
    <t>Затраты на химреагенты, используемые в технологическом процессе</t>
  </si>
  <si>
    <t>6</t>
  </si>
  <si>
    <t xml:space="preserve">Затраты на оплату труда и отчисления на социальные нужды основного производственного персонала </t>
  </si>
  <si>
    <t>7</t>
  </si>
  <si>
    <t>Затраты на амортизацию основных производственных средств и аренду имущества, используемого в технологическом процессе</t>
  </si>
  <si>
    <t>8</t>
  </si>
  <si>
    <t>Общепроизводственные (цеховые) расходы</t>
  </si>
  <si>
    <t>в том числе:</t>
  </si>
  <si>
    <t>9</t>
  </si>
  <si>
    <t>Общехозяйственные (управленческие расходы)</t>
  </si>
  <si>
    <t>10</t>
  </si>
  <si>
    <t>Расходы на ремонт (капитальный и текущий) основных производственных средств</t>
  </si>
  <si>
    <t>11</t>
  </si>
  <si>
    <t>12</t>
  </si>
  <si>
    <t>Стоимость услуг организаций, оказывающих услуги по передаче тепловой энергии</t>
  </si>
  <si>
    <t>13</t>
  </si>
  <si>
    <t>Итого расходы</t>
  </si>
  <si>
    <t>14</t>
  </si>
  <si>
    <t xml:space="preserve">Валовая прибыль  </t>
  </si>
  <si>
    <t>15</t>
  </si>
  <si>
    <t>Необходимая валовая выручка</t>
  </si>
  <si>
    <t>16</t>
  </si>
  <si>
    <t xml:space="preserve">Установленная тепловая мощность </t>
  </si>
  <si>
    <t>Гкал/ч</t>
  </si>
  <si>
    <t>17</t>
  </si>
  <si>
    <t>Присоединенная нагрузка</t>
  </si>
  <si>
    <t>18</t>
  </si>
  <si>
    <t>Объем вырабатываемой тепловой энергии</t>
  </si>
  <si>
    <t>тыс. Гкал</t>
  </si>
  <si>
    <t>19</t>
  </si>
  <si>
    <t>Объем покупаемой  тепловой энергии</t>
  </si>
  <si>
    <t>20</t>
  </si>
  <si>
    <t>Объем тепловой энергии, отпускаемой потребителям</t>
  </si>
  <si>
    <t>21</t>
  </si>
  <si>
    <t>по приборам учета</t>
  </si>
  <si>
    <t>22</t>
  </si>
  <si>
    <t xml:space="preserve">по нормативам потребления </t>
  </si>
  <si>
    <t>23</t>
  </si>
  <si>
    <t>Технологические потери тепловой энергии при передаче по тепловым сетям (процентов)</t>
  </si>
  <si>
    <t>%</t>
  </si>
  <si>
    <t>24</t>
  </si>
  <si>
    <t xml:space="preserve">Протяженность магистральных сетей и тепловых вводов (в однотрубном исчислении) </t>
  </si>
  <si>
    <t>км</t>
  </si>
  <si>
    <t>25</t>
  </si>
  <si>
    <t>Протяженность разводящих сетей (в однотрубном исчислении)</t>
  </si>
  <si>
    <t>26</t>
  </si>
  <si>
    <t>Количество теплоэлектростанций</t>
  </si>
  <si>
    <t>штук</t>
  </si>
  <si>
    <t>27</t>
  </si>
  <si>
    <t>Количество тепловых станций и котельных</t>
  </si>
  <si>
    <t>28</t>
  </si>
  <si>
    <t>Количество тепловых пунктов</t>
  </si>
  <si>
    <t>29</t>
  </si>
  <si>
    <t xml:space="preserve">Среднесписочная численность основного производственного персонала </t>
  </si>
  <si>
    <t>человек</t>
  </si>
  <si>
    <t>30</t>
  </si>
  <si>
    <t>Удельный расход  условного топлива на единицу тепловой энергии, отпускаемой в тепловую сеть</t>
  </si>
  <si>
    <t>кг у.т./Гкал</t>
  </si>
  <si>
    <t>31</t>
  </si>
  <si>
    <t>Удельный расход электрической энергии на единицу тепловой энергии, отпускаемой в тепловую сеть</t>
  </si>
  <si>
    <t>тыс.кВт.ч/Гкал</t>
  </si>
  <si>
    <t>32</t>
  </si>
  <si>
    <t>Удельный расход холодной воды на единицу тепловой энергии, отпускаемой в тепловую сеть</t>
  </si>
  <si>
    <t>куб. м/Гкал</t>
  </si>
  <si>
    <t xml:space="preserve">Форма 5. Информация об  основных показателях финансово-хозяйственной деятельности организации </t>
  </si>
  <si>
    <t>2. Информация о расходах на топливо</t>
  </si>
  <si>
    <r>
      <t>Форма 7. 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</rPr>
      <t>1-3</t>
    </r>
  </si>
  <si>
    <t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</si>
  <si>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 xml:space="preserve">Федеральное  государственное  бюджетное  образовательное  учреждение  высшего  профессионального  образования  «Южно-Уральский  государственный  университет»  
(национальный  исследовательский  университет)
</t>
  </si>
  <si>
    <t>ФГБОУ  ВПО  "ЮУрГУ" (НИУ)</t>
  </si>
  <si>
    <t>Федеральное  государственное  бюджетное  образовательное  учреждение  высшего  профессионального  образования  «Южно-Уральский  государственный  университет»  
(национальный  исследовательский  университет)</t>
  </si>
  <si>
    <t xml:space="preserve">Федеральное  государственное  бюджетное  образовательное  учреждение  высшего  профессионального  образования  «Южно-Уральский  государственный  университет»  (национальный  исследовательский  университет)  </t>
  </si>
  <si>
    <t>Федеральное государственное  бюджетное  образовательное учреждение  высшего  профессинального  образования  "Южно-Уральский  государственный  университет"  ( национальный  исследовательский  университет)</t>
  </si>
  <si>
    <t>6. Использование инвестиционных средств за _______2011________год</t>
  </si>
  <si>
    <t>Утверждено на _____2011____год</t>
  </si>
  <si>
    <t>В течение ______2011__________года</t>
  </si>
  <si>
    <t>на 2012год</t>
  </si>
  <si>
    <t>на 2012 год</t>
  </si>
  <si>
    <t>2011 год</t>
  </si>
  <si>
    <t>Производство  тепловой энергии</t>
  </si>
  <si>
    <t>за 2011 год</t>
  </si>
  <si>
    <t>0,112561+ дек</t>
  </si>
  <si>
    <t>Постановление  государственного комитета "ЕТО Чеялябинской области" № 42/93  от  30  ноября  2011 года</t>
  </si>
  <si>
    <t xml:space="preserve">Одноставочный тариф на тепловую энергию, с 01 января по 30 июня 2012 г. - 597,34 руб/Гкал, с 01 июля по  31 августа 2012 г. - 633,19 руб/Гкал, с 01 сентября по 31 декабря 2012 г. - 668,46 руб/Гкал.        </t>
  </si>
  <si>
    <t>с 01.10.12 по 30.06.12 - 597,34 руб/Гкал с 01.07.12 по 31.08.12 - 633,19 руб/Гкал, с 01.09.12 по 31.12.12 - 668,46 руб/Гкал</t>
  </si>
  <si>
    <t>Постановление государственного  комитета "Единый тарифный орган  Челябинской  области"  №42/93  от  30 ноября 2011 г.</t>
  </si>
  <si>
    <t>Выручка за 2011 год</t>
  </si>
  <si>
    <t>Расчет эффективности работы газовой котельной   в  2011 году</t>
  </si>
  <si>
    <t>Инвестиционная программа на 2011год отсутствует.</t>
  </si>
  <si>
    <t>Инвестиционная программа на 2011 год отсутствует</t>
  </si>
  <si>
    <t>Управление энергетики,  Отдел главного  механика</t>
  </si>
  <si>
    <t>267-90-42</t>
  </si>
  <si>
    <t>sliva.86@mail.ru</t>
  </si>
  <si>
    <t>-</t>
  </si>
  <si>
    <t>ООО "Уральская теплосетевая компания" (теплоэнергия)</t>
  </si>
  <si>
    <t>дата</t>
  </si>
  <si>
    <t>Сумма без налога</t>
  </si>
  <si>
    <t>Сумма налога</t>
  </si>
  <si>
    <t>Стоимость с учетом НДС</t>
  </si>
  <si>
    <t xml:space="preserve">Тариф </t>
  </si>
  <si>
    <t>Количество (Гкал)</t>
  </si>
  <si>
    <t>1700/0165/001746</t>
  </si>
  <si>
    <t>1700/0165/006960</t>
  </si>
  <si>
    <t>1700/0165/011736</t>
  </si>
  <si>
    <t>1700/0165/016705</t>
  </si>
  <si>
    <t>1700/1165/021655</t>
  </si>
  <si>
    <t>1700/0165/025741</t>
  </si>
  <si>
    <t>1700/0165/028641</t>
  </si>
  <si>
    <t>ООО "Челябинскрегионгаз"</t>
  </si>
  <si>
    <t>ООО "Челябинскрегионгаз" (газ природный)</t>
  </si>
  <si>
    <t>Сумма без НДС</t>
  </si>
  <si>
    <t>Стоимость с учетом налога</t>
  </si>
  <si>
    <t>Тариф за единицу (тыс. м3)</t>
  </si>
  <si>
    <t>ООО "Челябинскгоргаз" (услуги по транспортировке газ природный)</t>
  </si>
  <si>
    <t>Тариф (т. м3)</t>
  </si>
  <si>
    <t>Всего за 2011</t>
  </si>
  <si>
    <t>по 28.01</t>
  </si>
  <si>
    <t>по  28.02</t>
  </si>
  <si>
    <t>Подпитка (вода)</t>
  </si>
  <si>
    <t>Электропотребление</t>
  </si>
  <si>
    <t>Тариф на э/энергию  (нерегулир) (без НДС)</t>
  </si>
  <si>
    <t>Расходы на э/энергию за 2011 (с учетом НДС 18%)</t>
  </si>
  <si>
    <t>руб</t>
  </si>
  <si>
    <t>Тариф на водоснабжение (без НДС)</t>
  </si>
  <si>
    <t>руб/ м3</t>
  </si>
  <si>
    <t>Тариф на водоотведение (без НДС)</t>
  </si>
  <si>
    <t>Расходы на водоснабжение (с учетом НДС 18%)</t>
  </si>
  <si>
    <t>Ф.И.О.</t>
  </si>
  <si>
    <t>Заработная плата з 2011 год</t>
  </si>
  <si>
    <t>ОАО "Челябинскгоргаз"</t>
  </si>
  <si>
    <t>СФ 12837 от 31.12.2010</t>
  </si>
  <si>
    <t>Договор № 76/11 техническое обслуживание газопровода</t>
  </si>
  <si>
    <t>СФ 14044 от 31.01.2011</t>
  </si>
  <si>
    <t>СФ 1396 от 28.02.2011</t>
  </si>
  <si>
    <t>СФ 2678  от 31.03.2011</t>
  </si>
  <si>
    <t>СФ 3932 от 30.04.2011</t>
  </si>
  <si>
    <t>СФ 5288 от 31.05.2011</t>
  </si>
  <si>
    <t>СФ 6883 от 30.06.2011</t>
  </si>
  <si>
    <t>СФ 8233 от 31.07.2011</t>
  </si>
  <si>
    <t>СФ 9244 от 31.08.2011</t>
  </si>
  <si>
    <t>СФ 10566 от 30.09.2011</t>
  </si>
  <si>
    <t>СФ 11907 от 31.10.2011</t>
  </si>
  <si>
    <t>СФ 13687 от 30.11.2011</t>
  </si>
  <si>
    <t>Акт 12 от 22.12.2011</t>
  </si>
  <si>
    <t xml:space="preserve">ООО "Импульс-Урал" </t>
  </si>
  <si>
    <t>СФ 48у от 28.02.2011</t>
  </si>
  <si>
    <t>Госконтракт №11/0109 на техническое обслуживание газового оборудования котельной</t>
  </si>
  <si>
    <t>СФ 172у от 31.03.2011</t>
  </si>
  <si>
    <t>СФ 204у от 31.05.2011</t>
  </si>
  <si>
    <t>СФ 310у от 30.06.2011</t>
  </si>
  <si>
    <t>СФ 400у от 31.07.2011</t>
  </si>
  <si>
    <t>СФ 504 от 30.09.2011</t>
  </si>
  <si>
    <t>СФ 749у от 31.10.2011</t>
  </si>
  <si>
    <t>СФ 750у от 30.11.2011</t>
  </si>
  <si>
    <t>СФ 747у от 15.12.2011</t>
  </si>
  <si>
    <t>СФ 746у от 26.12.2011</t>
  </si>
  <si>
    <t>Потребление  (Гкал)</t>
  </si>
  <si>
    <t>Цена (руб/Гкал)</t>
  </si>
  <si>
    <t>Сумма без НДС (руб.)</t>
  </si>
  <si>
    <t>ООО"Инновационный центр"</t>
  </si>
  <si>
    <t>ООО "Вермакс С"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</si>
</sst>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"/>
    <numFmt numFmtId="171" formatCode="0.0000"/>
    <numFmt numFmtId="172" formatCode="0.000"/>
    <numFmt numFmtId="173" formatCode="0.0000000"/>
    <numFmt numFmtId="174" formatCode="#,##0.00_ ;\-#,##0.00\ "/>
    <numFmt numFmtId="175" formatCode="0.00_ ;\-0.00\ "/>
    <numFmt numFmtId="176" formatCode="#,##0.000"/>
    <numFmt numFmtId="177" formatCode="0.0000000000"/>
    <numFmt numFmtId="178" formatCode="##########0.00"/>
  </numFmts>
  <fonts count="77">
    <font>
      <sz val="10"/>
      <name val="Arial Cyr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vertAlign val="superscript"/>
      <sz val="13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Arial Cyr"/>
      <family val="0"/>
    </font>
    <font>
      <sz val="10"/>
      <color indexed="8"/>
      <name val="Arial Cyr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ck"/>
      <right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ck"/>
      <right style="medium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ck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0" fontId="0" fillId="0" borderId="14" xfId="0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 vertical="center" wrapText="1"/>
    </xf>
    <xf numFmtId="0" fontId="4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horizontal="left" vertical="top" wrapText="1" indent="2"/>
    </xf>
    <xf numFmtId="0" fontId="0" fillId="0" borderId="20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7"/>
    </xf>
    <xf numFmtId="0" fontId="0" fillId="0" borderId="21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vertical="top" wrapText="1"/>
    </xf>
    <xf numFmtId="49" fontId="9" fillId="0" borderId="17" xfId="56" applyNumberFormat="1" applyFont="1" applyFill="1" applyBorder="1" applyAlignment="1" applyProtection="1">
      <alignment vertical="center" wrapText="1"/>
      <protection/>
    </xf>
    <xf numFmtId="0" fontId="5" fillId="0" borderId="20" xfId="0" applyFont="1" applyFill="1" applyBorder="1" applyAlignment="1">
      <alignment horizontal="left" vertical="top" wrapText="1" indent="6"/>
    </xf>
    <xf numFmtId="49" fontId="9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left" vertical="top" wrapText="1" indent="2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left" vertical="top" wrapText="1" indent="2"/>
    </xf>
    <xf numFmtId="0" fontId="4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center"/>
    </xf>
    <xf numFmtId="4" fontId="0" fillId="0" borderId="17" xfId="0" applyNumberForma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 horizontal="right"/>
    </xf>
    <xf numFmtId="4" fontId="14" fillId="0" borderId="17" xfId="0" applyNumberFormat="1" applyFon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NumberFormat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21" fillId="0" borderId="28" xfId="53" applyFont="1" applyFill="1" applyBorder="1" applyAlignment="1" applyProtection="1">
      <alignment horizontal="left" vertical="center" wrapText="1"/>
      <protection/>
    </xf>
    <xf numFmtId="0" fontId="19" fillId="0" borderId="17" xfId="0" applyFont="1" applyFill="1" applyBorder="1" applyAlignment="1">
      <alignment horizontal="center" vertical="center"/>
    </xf>
    <xf numFmtId="0" fontId="21" fillId="0" borderId="17" xfId="53" applyFont="1" applyFill="1" applyBorder="1" applyAlignment="1" applyProtection="1">
      <alignment horizontal="left" vertical="center" wrapText="1"/>
      <protection/>
    </xf>
    <xf numFmtId="2" fontId="21" fillId="0" borderId="17" xfId="53" applyNumberFormat="1" applyFont="1" applyFill="1" applyBorder="1" applyAlignment="1" applyProtection="1">
      <alignment horizontal="center"/>
      <protection/>
    </xf>
    <xf numFmtId="3" fontId="21" fillId="0" borderId="17" xfId="53" applyNumberFormat="1" applyFont="1" applyFill="1" applyBorder="1" applyAlignment="1" applyProtection="1">
      <alignment horizontal="center" wrapText="1"/>
      <protection locked="0"/>
    </xf>
    <xf numFmtId="4" fontId="21" fillId="0" borderId="17" xfId="53" applyNumberFormat="1" applyFont="1" applyFill="1" applyBorder="1" applyAlignment="1" applyProtection="1">
      <alignment horizontal="center" wrapText="1"/>
      <protection/>
    </xf>
    <xf numFmtId="0" fontId="19" fillId="0" borderId="17" xfId="0" applyFont="1" applyFill="1" applyBorder="1" applyAlignment="1">
      <alignment horizontal="center"/>
    </xf>
    <xf numFmtId="0" fontId="21" fillId="0" borderId="28" xfId="53" applyFont="1" applyFill="1" applyBorder="1" applyAlignment="1" applyProtection="1">
      <alignment vertical="center" wrapText="1"/>
      <protection/>
    </xf>
    <xf numFmtId="3" fontId="21" fillId="0" borderId="28" xfId="53" applyNumberFormat="1" applyFont="1" applyFill="1" applyBorder="1" applyAlignment="1" applyProtection="1">
      <alignment horizontal="center" wrapText="1"/>
      <protection locked="0"/>
    </xf>
    <xf numFmtId="0" fontId="19" fillId="0" borderId="28" xfId="0" applyFont="1" applyFill="1" applyBorder="1" applyAlignment="1">
      <alignment horizontal="center"/>
    </xf>
    <xf numFmtId="0" fontId="21" fillId="0" borderId="17" xfId="53" applyFont="1" applyFill="1" applyBorder="1" applyAlignment="1" applyProtection="1">
      <alignment vertical="center" wrapText="1"/>
      <protection/>
    </xf>
    <xf numFmtId="3" fontId="21" fillId="0" borderId="17" xfId="53" applyNumberFormat="1" applyFont="1" applyFill="1" applyBorder="1" applyAlignment="1" applyProtection="1">
      <alignment horizontal="center" vertical="center" wrapText="1"/>
      <protection locked="0"/>
    </xf>
    <xf numFmtId="2" fontId="21" fillId="0" borderId="17" xfId="53" applyNumberFormat="1" applyFont="1" applyFill="1" applyBorder="1" applyAlignment="1" applyProtection="1">
      <alignment horizontal="center" wrapText="1"/>
      <protection/>
    </xf>
    <xf numFmtId="0" fontId="21" fillId="0" borderId="17" xfId="55" applyFont="1" applyFill="1" applyBorder="1" applyAlignment="1" applyProtection="1">
      <alignment horizontal="left" vertical="center" wrapText="1"/>
      <protection/>
    </xf>
    <xf numFmtId="10" fontId="21" fillId="0" borderId="17" xfId="53" applyNumberFormat="1" applyFont="1" applyFill="1" applyBorder="1" applyAlignment="1" applyProtection="1">
      <alignment horizontal="center" wrapText="1"/>
      <protection/>
    </xf>
    <xf numFmtId="4" fontId="21" fillId="0" borderId="17" xfId="53" applyNumberFormat="1" applyFont="1" applyFill="1" applyBorder="1" applyAlignment="1" applyProtection="1">
      <alignment horizontal="center" wrapText="1"/>
      <protection locked="0"/>
    </xf>
    <xf numFmtId="0" fontId="22" fillId="0" borderId="0" xfId="53" applyFont="1" applyFill="1" applyBorder="1" applyAlignment="1" applyProtection="1">
      <alignment horizontal="left" wrapText="1"/>
      <protection/>
    </xf>
    <xf numFmtId="3" fontId="21" fillId="0" borderId="0" xfId="53" applyNumberFormat="1" applyFont="1" applyFill="1" applyBorder="1" applyAlignment="1" applyProtection="1">
      <alignment horizontal="center" wrapText="1"/>
      <protection locked="0"/>
    </xf>
    <xf numFmtId="4" fontId="21" fillId="0" borderId="0" xfId="53" applyNumberFormat="1" applyFont="1" applyFill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>
      <alignment horizontal="center"/>
    </xf>
    <xf numFmtId="0" fontId="21" fillId="0" borderId="0" xfId="53" applyFont="1" applyFill="1" applyBorder="1" applyAlignment="1" applyProtection="1">
      <alignment horizontal="left" wrapText="1"/>
      <protection/>
    </xf>
    <xf numFmtId="0" fontId="20" fillId="0" borderId="0" xfId="0" applyFont="1" applyFill="1" applyAlignment="1">
      <alignment horizontal="right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/>
    </xf>
    <xf numFmtId="0" fontId="19" fillId="0" borderId="3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/>
    </xf>
    <xf numFmtId="0" fontId="19" fillId="0" borderId="17" xfId="0" applyFont="1" applyFill="1" applyBorder="1" applyAlignment="1">
      <alignment vertical="top" wrapText="1"/>
    </xf>
    <xf numFmtId="0" fontId="19" fillId="0" borderId="17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19" fillId="0" borderId="17" xfId="0" applyNumberFormat="1" applyFont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/>
    </xf>
    <xf numFmtId="49" fontId="21" fillId="0" borderId="17" xfId="56" applyNumberFormat="1" applyFont="1" applyFill="1" applyBorder="1" applyAlignment="1" applyProtection="1">
      <alignment vertical="center" wrapText="1"/>
      <protection/>
    </xf>
    <xf numFmtId="49" fontId="21" fillId="0" borderId="17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/>
    </xf>
    <xf numFmtId="0" fontId="21" fillId="0" borderId="17" xfId="0" applyFont="1" applyFill="1" applyBorder="1" applyAlignment="1">
      <alignment horizontal="left" vertical="top" wrapText="1" indent="2"/>
    </xf>
    <xf numFmtId="0" fontId="21" fillId="0" borderId="17" xfId="0" applyFont="1" applyFill="1" applyBorder="1" applyAlignment="1">
      <alignment horizontal="center" vertical="center" wrapText="1"/>
    </xf>
    <xf numFmtId="49" fontId="21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21" fillId="0" borderId="17" xfId="0" applyFont="1" applyFill="1" applyBorder="1" applyAlignment="1">
      <alignment horizontal="left" vertical="top" wrapText="1" indent="4"/>
    </xf>
    <xf numFmtId="49" fontId="19" fillId="0" borderId="17" xfId="0" applyNumberFormat="1" applyFont="1" applyBorder="1" applyAlignment="1">
      <alignment horizontal="center"/>
    </xf>
    <xf numFmtId="0" fontId="19" fillId="0" borderId="17" xfId="0" applyFont="1" applyFill="1" applyBorder="1" applyAlignment="1">
      <alignment horizontal="left" vertical="center" wrapText="1" indent="2"/>
    </xf>
    <xf numFmtId="0" fontId="4" fillId="0" borderId="14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21" fillId="33" borderId="17" xfId="0" applyFont="1" applyFill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49" fontId="21" fillId="0" borderId="37" xfId="0" applyNumberFormat="1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" fontId="25" fillId="33" borderId="17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" fontId="0" fillId="33" borderId="17" xfId="0" applyNumberFormat="1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63" fillId="0" borderId="17" xfId="42" applyFill="1" applyBorder="1" applyAlignment="1" applyProtection="1">
      <alignment horizontal="center" vertical="center"/>
      <protection/>
    </xf>
    <xf numFmtId="0" fontId="24" fillId="0" borderId="17" xfId="0" applyFont="1" applyFill="1" applyBorder="1" applyAlignment="1">
      <alignment/>
    </xf>
    <xf numFmtId="4" fontId="19" fillId="33" borderId="42" xfId="0" applyNumberFormat="1" applyFont="1" applyFill="1" applyBorder="1" applyAlignment="1">
      <alignment horizontal="center" vertical="center" wrapText="1"/>
    </xf>
    <xf numFmtId="4" fontId="19" fillId="33" borderId="43" xfId="0" applyNumberFormat="1" applyFont="1" applyFill="1" applyBorder="1" applyAlignment="1">
      <alignment horizontal="center" vertical="center" wrapText="1"/>
    </xf>
    <xf numFmtId="0" fontId="19" fillId="33" borderId="44" xfId="0" applyFont="1" applyFill="1" applyBorder="1" applyAlignment="1">
      <alignment horizontal="center" vertical="center" wrapText="1"/>
    </xf>
    <xf numFmtId="4" fontId="19" fillId="33" borderId="44" xfId="0" applyNumberFormat="1" applyFont="1" applyFill="1" applyBorder="1" applyAlignment="1">
      <alignment horizontal="center" vertical="center" wrapText="1"/>
    </xf>
    <xf numFmtId="0" fontId="21" fillId="33" borderId="44" xfId="0" applyFont="1" applyFill="1" applyBorder="1" applyAlignment="1">
      <alignment horizontal="center" vertical="center" wrapText="1"/>
    </xf>
    <xf numFmtId="4" fontId="21" fillId="33" borderId="44" xfId="0" applyNumberFormat="1" applyFont="1" applyFill="1" applyBorder="1" applyAlignment="1">
      <alignment horizontal="center" vertical="center" wrapText="1"/>
    </xf>
    <xf numFmtId="2" fontId="21" fillId="33" borderId="44" xfId="0" applyNumberFormat="1" applyFont="1" applyFill="1" applyBorder="1" applyAlignment="1">
      <alignment horizontal="center" vertical="center" wrapText="1"/>
    </xf>
    <xf numFmtId="4" fontId="21" fillId="33" borderId="45" xfId="0" applyNumberFormat="1" applyFont="1" applyFill="1" applyBorder="1" applyAlignment="1">
      <alignment horizontal="center" vertical="center" wrapText="1"/>
    </xf>
    <xf numFmtId="0" fontId="21" fillId="33" borderId="46" xfId="0" applyFont="1" applyFill="1" applyBorder="1" applyAlignment="1">
      <alignment horizontal="center" vertical="center" wrapText="1"/>
    </xf>
    <xf numFmtId="0" fontId="21" fillId="33" borderId="43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wrapText="1"/>
    </xf>
    <xf numFmtId="0" fontId="18" fillId="0" borderId="47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18" fillId="0" borderId="48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14" fontId="0" fillId="0" borderId="17" xfId="0" applyNumberFormat="1" applyBorder="1" applyAlignment="1">
      <alignment/>
    </xf>
    <xf numFmtId="174" fontId="0" fillId="0" borderId="17" xfId="0" applyNumberFormat="1" applyBorder="1" applyAlignment="1">
      <alignment/>
    </xf>
    <xf numFmtId="14" fontId="30" fillId="34" borderId="17" xfId="0" applyNumberFormat="1" applyFont="1" applyFill="1" applyBorder="1" applyAlignment="1">
      <alignment/>
    </xf>
    <xf numFmtId="0" fontId="0" fillId="0" borderId="37" xfId="0" applyBorder="1" applyAlignment="1">
      <alignment/>
    </xf>
    <xf numFmtId="175" fontId="0" fillId="0" borderId="17" xfId="0" applyNumberFormat="1" applyBorder="1" applyAlignment="1">
      <alignment/>
    </xf>
    <xf numFmtId="175" fontId="14" fillId="35" borderId="17" xfId="0" applyNumberFormat="1" applyFont="1" applyFill="1" applyBorder="1" applyAlignment="1">
      <alignment/>
    </xf>
    <xf numFmtId="175" fontId="0" fillId="0" borderId="47" xfId="0" applyNumberFormat="1" applyBorder="1" applyAlignment="1">
      <alignment/>
    </xf>
    <xf numFmtId="4" fontId="31" fillId="0" borderId="49" xfId="0" applyNumberFormat="1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4" fontId="31" fillId="0" borderId="44" xfId="0" applyNumberFormat="1" applyFont="1" applyFill="1" applyBorder="1" applyAlignment="1">
      <alignment horizontal="center" vertical="center" wrapText="1"/>
    </xf>
    <xf numFmtId="4" fontId="21" fillId="0" borderId="44" xfId="0" applyNumberFormat="1" applyFont="1" applyFill="1" applyBorder="1" applyAlignment="1">
      <alignment horizontal="center" vertical="center" wrapText="1"/>
    </xf>
    <xf numFmtId="164" fontId="21" fillId="0" borderId="44" xfId="0" applyNumberFormat="1" applyFont="1" applyFill="1" applyBorder="1" applyAlignment="1">
      <alignment horizontal="center" vertical="center" wrapText="1"/>
    </xf>
    <xf numFmtId="175" fontId="21" fillId="0" borderId="44" xfId="0" applyNumberFormat="1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3" fontId="21" fillId="0" borderId="4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4" fontId="0" fillId="0" borderId="37" xfId="0" applyNumberFormat="1" applyBorder="1" applyAlignment="1">
      <alignment/>
    </xf>
    <xf numFmtId="4" fontId="0" fillId="0" borderId="48" xfId="0" applyNumberFormat="1" applyFill="1" applyBorder="1" applyAlignment="1">
      <alignment/>
    </xf>
    <xf numFmtId="176" fontId="0" fillId="0" borderId="0" xfId="0" applyNumberFormat="1" applyAlignment="1">
      <alignment/>
    </xf>
    <xf numFmtId="0" fontId="0" fillId="0" borderId="39" xfId="0" applyBorder="1" applyAlignment="1">
      <alignment horizontal="center"/>
    </xf>
    <xf numFmtId="4" fontId="0" fillId="0" borderId="17" xfId="0" applyNumberFormat="1" applyFill="1" applyBorder="1" applyAlignment="1">
      <alignment/>
    </xf>
    <xf numFmtId="0" fontId="30" fillId="34" borderId="1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0" fillId="0" borderId="47" xfId="0" applyBorder="1" applyAlignment="1">
      <alignment/>
    </xf>
    <xf numFmtId="4" fontId="0" fillId="0" borderId="48" xfId="0" applyNumberFormat="1" applyBorder="1" applyAlignment="1">
      <alignment/>
    </xf>
    <xf numFmtId="175" fontId="14" fillId="0" borderId="17" xfId="0" applyNumberFormat="1" applyFont="1" applyBorder="1" applyAlignment="1">
      <alignment/>
    </xf>
    <xf numFmtId="4" fontId="14" fillId="0" borderId="38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175" fontId="0" fillId="0" borderId="0" xfId="0" applyNumberFormat="1" applyAlignment="1">
      <alignment/>
    </xf>
    <xf numFmtId="0" fontId="0" fillId="0" borderId="37" xfId="0" applyBorder="1" applyAlignment="1">
      <alignment horizontal="center" wrapText="1"/>
    </xf>
    <xf numFmtId="0" fontId="29" fillId="0" borderId="48" xfId="0" applyFont="1" applyBorder="1" applyAlignment="1">
      <alignment horizontal="center" wrapText="1"/>
    </xf>
    <xf numFmtId="175" fontId="18" fillId="0" borderId="48" xfId="0" applyNumberFormat="1" applyFont="1" applyBorder="1" applyAlignment="1">
      <alignment horizontal="center" wrapText="1"/>
    </xf>
    <xf numFmtId="0" fontId="0" fillId="0" borderId="48" xfId="0" applyBorder="1" applyAlignment="1">
      <alignment horizontal="center"/>
    </xf>
    <xf numFmtId="4" fontId="14" fillId="0" borderId="48" xfId="0" applyNumberFormat="1" applyFont="1" applyBorder="1" applyAlignment="1">
      <alignment/>
    </xf>
    <xf numFmtId="175" fontId="0" fillId="0" borderId="48" xfId="0" applyNumberFormat="1" applyBorder="1" applyAlignment="1">
      <alignment/>
    </xf>
    <xf numFmtId="0" fontId="0" fillId="0" borderId="50" xfId="0" applyBorder="1" applyAlignment="1">
      <alignment horizontal="center"/>
    </xf>
    <xf numFmtId="14" fontId="0" fillId="0" borderId="51" xfId="0" applyNumberFormat="1" applyBorder="1" applyAlignment="1">
      <alignment/>
    </xf>
    <xf numFmtId="14" fontId="0" fillId="0" borderId="48" xfId="0" applyNumberFormat="1" applyBorder="1" applyAlignment="1">
      <alignment/>
    </xf>
    <xf numFmtId="0" fontId="0" fillId="0" borderId="51" xfId="0" applyBorder="1" applyAlignment="1">
      <alignment horizontal="center"/>
    </xf>
    <xf numFmtId="14" fontId="0" fillId="0" borderId="39" xfId="0" applyNumberFormat="1" applyBorder="1" applyAlignment="1">
      <alignment/>
    </xf>
    <xf numFmtId="0" fontId="0" fillId="34" borderId="17" xfId="0" applyFill="1" applyBorder="1" applyAlignment="1">
      <alignment horizontal="center"/>
    </xf>
    <xf numFmtId="14" fontId="0" fillId="34" borderId="17" xfId="0" applyNumberFormat="1" applyFill="1" applyBorder="1" applyAlignment="1">
      <alignment/>
    </xf>
    <xf numFmtId="0" fontId="0" fillId="34" borderId="39" xfId="0" applyFill="1" applyBorder="1" applyAlignment="1">
      <alignment horizontal="center"/>
    </xf>
    <xf numFmtId="14" fontId="0" fillId="34" borderId="39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14" fontId="0" fillId="34" borderId="28" xfId="0" applyNumberFormat="1" applyFill="1" applyBorder="1" applyAlignment="1">
      <alignment/>
    </xf>
    <xf numFmtId="0" fontId="0" fillId="0" borderId="47" xfId="0" applyBorder="1" applyAlignment="1">
      <alignment horizontal="center"/>
    </xf>
    <xf numFmtId="176" fontId="14" fillId="0" borderId="48" xfId="0" applyNumberFormat="1" applyFont="1" applyBorder="1" applyAlignment="1">
      <alignment/>
    </xf>
    <xf numFmtId="0" fontId="14" fillId="36" borderId="17" xfId="0" applyFont="1" applyFill="1" applyBorder="1" applyAlignment="1">
      <alignment/>
    </xf>
    <xf numFmtId="0" fontId="14" fillId="36" borderId="48" xfId="0" applyFont="1" applyFill="1" applyBorder="1" applyAlignment="1">
      <alignment/>
    </xf>
    <xf numFmtId="4" fontId="14" fillId="36" borderId="17" xfId="0" applyNumberFormat="1" applyFont="1" applyFill="1" applyBorder="1" applyAlignment="1">
      <alignment/>
    </xf>
    <xf numFmtId="176" fontId="14" fillId="36" borderId="17" xfId="0" applyNumberFormat="1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4" fillId="0" borderId="27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4" fillId="0" borderId="54" xfId="0" applyFont="1" applyBorder="1" applyAlignment="1">
      <alignment wrapText="1"/>
    </xf>
    <xf numFmtId="0" fontId="32" fillId="0" borderId="0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55" xfId="0" applyFont="1" applyBorder="1" applyAlignment="1">
      <alignment/>
    </xf>
    <xf numFmtId="0" fontId="0" fillId="0" borderId="54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0" borderId="39" xfId="0" applyFont="1" applyBorder="1" applyAlignment="1">
      <alignment/>
    </xf>
    <xf numFmtId="16" fontId="0" fillId="0" borderId="0" xfId="0" applyNumberFormat="1" applyFont="1" applyBorder="1" applyAlignment="1">
      <alignment/>
    </xf>
    <xf numFmtId="16" fontId="0" fillId="0" borderId="3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39" xfId="0" applyFont="1" applyFill="1" applyBorder="1" applyAlignment="1">
      <alignment/>
    </xf>
    <xf numFmtId="3" fontId="14" fillId="0" borderId="55" xfId="0" applyNumberFormat="1" applyFont="1" applyBorder="1" applyAlignment="1">
      <alignment/>
    </xf>
    <xf numFmtId="0" fontId="0" fillId="36" borderId="54" xfId="0" applyFont="1" applyFill="1" applyBorder="1" applyAlignment="1">
      <alignment wrapText="1"/>
    </xf>
    <xf numFmtId="0" fontId="13" fillId="36" borderId="0" xfId="0" applyFont="1" applyFill="1" applyBorder="1" applyAlignment="1">
      <alignment horizontal="center"/>
    </xf>
    <xf numFmtId="0" fontId="0" fillId="36" borderId="39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3" fontId="14" fillId="36" borderId="55" xfId="0" applyNumberFormat="1" applyFont="1" applyFill="1" applyBorder="1" applyAlignment="1">
      <alignment/>
    </xf>
    <xf numFmtId="0" fontId="0" fillId="37" borderId="54" xfId="0" applyFont="1" applyFill="1" applyBorder="1" applyAlignment="1">
      <alignment wrapText="1"/>
    </xf>
    <xf numFmtId="0" fontId="13" fillId="37" borderId="0" xfId="0" applyFont="1" applyFill="1" applyBorder="1" applyAlignment="1">
      <alignment horizontal="center"/>
    </xf>
    <xf numFmtId="0" fontId="0" fillId="37" borderId="39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3" fontId="14" fillId="37" borderId="55" xfId="0" applyNumberFormat="1" applyFont="1" applyFill="1" applyBorder="1" applyAlignment="1">
      <alignment/>
    </xf>
    <xf numFmtId="0" fontId="0" fillId="0" borderId="56" xfId="0" applyFont="1" applyBorder="1" applyAlignment="1">
      <alignment wrapText="1"/>
    </xf>
    <xf numFmtId="0" fontId="13" fillId="0" borderId="5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57" xfId="0" applyFont="1" applyBorder="1" applyAlignment="1">
      <alignment/>
    </xf>
    <xf numFmtId="3" fontId="14" fillId="0" borderId="58" xfId="0" applyNumberFormat="1" applyFont="1" applyBorder="1" applyAlignment="1">
      <alignment/>
    </xf>
    <xf numFmtId="0" fontId="0" fillId="0" borderId="59" xfId="0" applyFont="1" applyBorder="1" applyAlignment="1">
      <alignment wrapText="1"/>
    </xf>
    <xf numFmtId="0" fontId="13" fillId="0" borderId="38" xfId="0" applyFont="1" applyBorder="1" applyAlignment="1">
      <alignment/>
    </xf>
    <xf numFmtId="175" fontId="0" fillId="0" borderId="24" xfId="0" applyNumberFormat="1" applyFont="1" applyBorder="1" applyAlignment="1">
      <alignment/>
    </xf>
    <xf numFmtId="175" fontId="0" fillId="0" borderId="38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4" xfId="0" applyFont="1" applyBorder="1" applyAlignment="1">
      <alignment/>
    </xf>
    <xf numFmtId="0" fontId="14" fillId="0" borderId="6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175" fontId="0" fillId="0" borderId="39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7" fontId="14" fillId="0" borderId="55" xfId="0" applyNumberFormat="1" applyFont="1" applyBorder="1" applyAlignment="1">
      <alignment/>
    </xf>
    <xf numFmtId="0" fontId="14" fillId="0" borderId="58" xfId="0" applyFont="1" applyBorder="1" applyAlignment="1">
      <alignment/>
    </xf>
    <xf numFmtId="0" fontId="0" fillId="37" borderId="61" xfId="0" applyFont="1" applyFill="1" applyBorder="1" applyAlignment="1">
      <alignment wrapText="1"/>
    </xf>
    <xf numFmtId="4" fontId="13" fillId="37" borderId="47" xfId="0" applyNumberFormat="1" applyFont="1" applyFill="1" applyBorder="1" applyAlignment="1">
      <alignment horizontal="center"/>
    </xf>
    <xf numFmtId="4" fontId="0" fillId="37" borderId="17" xfId="0" applyNumberFormat="1" applyFont="1" applyFill="1" applyBorder="1" applyAlignment="1">
      <alignment/>
    </xf>
    <xf numFmtId="4" fontId="14" fillId="37" borderId="62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63" xfId="0" applyFont="1" applyBorder="1" applyAlignment="1">
      <alignment wrapText="1"/>
    </xf>
    <xf numFmtId="0" fontId="0" fillId="0" borderId="64" xfId="0" applyFont="1" applyBorder="1" applyAlignment="1">
      <alignment/>
    </xf>
    <xf numFmtId="0" fontId="0" fillId="0" borderId="61" xfId="0" applyFont="1" applyBorder="1" applyAlignment="1">
      <alignment wrapText="1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164" fontId="0" fillId="0" borderId="62" xfId="0" applyNumberFormat="1" applyFont="1" applyBorder="1" applyAlignment="1">
      <alignment/>
    </xf>
    <xf numFmtId="0" fontId="0" fillId="0" borderId="62" xfId="0" applyFont="1" applyBorder="1" applyAlignment="1">
      <alignment/>
    </xf>
    <xf numFmtId="0" fontId="0" fillId="36" borderId="65" xfId="0" applyFont="1" applyFill="1" applyBorder="1" applyAlignment="1">
      <alignment wrapText="1"/>
    </xf>
    <xf numFmtId="0" fontId="13" fillId="36" borderId="66" xfId="0" applyFont="1" applyFill="1" applyBorder="1" applyAlignment="1">
      <alignment horizontal="center"/>
    </xf>
    <xf numFmtId="4" fontId="0" fillId="36" borderId="66" xfId="0" applyNumberFormat="1" applyFont="1" applyFill="1" applyBorder="1" applyAlignment="1">
      <alignment/>
    </xf>
    <xf numFmtId="4" fontId="14" fillId="36" borderId="67" xfId="0" applyNumberFormat="1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13" fillId="33" borderId="0" xfId="0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/>
    </xf>
    <xf numFmtId="4" fontId="14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35" fillId="0" borderId="0" xfId="0" applyFont="1" applyAlignment="1">
      <alignment/>
    </xf>
    <xf numFmtId="0" fontId="36" fillId="0" borderId="17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top" wrapText="1"/>
    </xf>
    <xf numFmtId="0" fontId="34" fillId="0" borderId="17" xfId="0" applyFont="1" applyBorder="1" applyAlignment="1">
      <alignment vertical="top" wrapText="1"/>
    </xf>
    <xf numFmtId="2" fontId="34" fillId="34" borderId="17" xfId="0" applyNumberFormat="1" applyFont="1" applyFill="1" applyBorder="1" applyAlignment="1">
      <alignment horizontal="center" vertical="top" wrapText="1"/>
    </xf>
    <xf numFmtId="2" fontId="37" fillId="34" borderId="17" xfId="0" applyNumberFormat="1" applyFont="1" applyFill="1" applyBorder="1" applyAlignment="1">
      <alignment horizontal="center" vertical="top" wrapText="1"/>
    </xf>
    <xf numFmtId="2" fontId="34" fillId="0" borderId="17" xfId="0" applyNumberFormat="1" applyFont="1" applyBorder="1" applyAlignment="1">
      <alignment horizontal="center" vertical="top" wrapText="1"/>
    </xf>
    <xf numFmtId="2" fontId="38" fillId="0" borderId="17" xfId="0" applyNumberFormat="1" applyFont="1" applyBorder="1" applyAlignment="1">
      <alignment/>
    </xf>
    <xf numFmtId="4" fontId="0" fillId="34" borderId="17" xfId="0" applyNumberFormat="1" applyFill="1" applyBorder="1" applyAlignment="1">
      <alignment/>
    </xf>
    <xf numFmtId="178" fontId="0" fillId="34" borderId="17" xfId="0" applyNumberFormat="1" applyFill="1" applyBorder="1" applyAlignment="1">
      <alignment/>
    </xf>
    <xf numFmtId="0" fontId="0" fillId="34" borderId="17" xfId="0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7" xfId="0" applyFont="1" applyBorder="1" applyAlignment="1">
      <alignment horizontal="center"/>
    </xf>
    <xf numFmtId="0" fontId="40" fillId="0" borderId="17" xfId="54" applyFont="1" applyBorder="1" applyAlignment="1">
      <alignment horizontal="center"/>
      <protection/>
    </xf>
    <xf numFmtId="0" fontId="40" fillId="0" borderId="17" xfId="54" applyFont="1" applyBorder="1" applyAlignment="1">
      <alignment horizontal="center" wrapText="1"/>
      <protection/>
    </xf>
    <xf numFmtId="0" fontId="39" fillId="0" borderId="24" xfId="54" applyBorder="1">
      <alignment/>
      <protection/>
    </xf>
    <xf numFmtId="0" fontId="39" fillId="0" borderId="17" xfId="54" applyBorder="1">
      <alignment/>
      <protection/>
    </xf>
    <xf numFmtId="0" fontId="39" fillId="0" borderId="17" xfId="54" applyFill="1" applyBorder="1">
      <alignment/>
      <protection/>
    </xf>
    <xf numFmtId="0" fontId="34" fillId="0" borderId="57" xfId="0" applyFont="1" applyBorder="1" applyAlignment="1">
      <alignment horizontal="center"/>
    </xf>
    <xf numFmtId="0" fontId="35" fillId="0" borderId="57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left" vertical="center"/>
    </xf>
    <xf numFmtId="0" fontId="14" fillId="0" borderId="69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/>
    </xf>
    <xf numFmtId="0" fontId="4" fillId="0" borderId="47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6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0" fillId="0" borderId="72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/>
    </xf>
    <xf numFmtId="0" fontId="4" fillId="0" borderId="78" xfId="0" applyFont="1" applyFill="1" applyBorder="1" applyAlignment="1">
      <alignment horizontal="left" vertical="top"/>
    </xf>
    <xf numFmtId="0" fontId="0" fillId="0" borderId="7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8" xfId="0" applyFill="1" applyBorder="1" applyAlignment="1">
      <alignment horizontal="center" wrapText="1"/>
    </xf>
    <xf numFmtId="0" fontId="0" fillId="0" borderId="79" xfId="0" applyFill="1" applyBorder="1" applyAlignment="1">
      <alignment horizontal="center" wrapText="1"/>
    </xf>
    <xf numFmtId="0" fontId="0" fillId="0" borderId="80" xfId="0" applyFill="1" applyBorder="1" applyAlignment="1">
      <alignment horizontal="center" wrapText="1"/>
    </xf>
    <xf numFmtId="0" fontId="0" fillId="0" borderId="6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4" fillId="0" borderId="81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0" fillId="0" borderId="24" xfId="0" applyFill="1" applyBorder="1" applyAlignment="1">
      <alignment horizontal="center" vertical="top"/>
    </xf>
    <xf numFmtId="0" fontId="0" fillId="0" borderId="82" xfId="0" applyFill="1" applyBorder="1" applyAlignment="1">
      <alignment horizontal="center" vertical="top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0" fillId="0" borderId="78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8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14" fillId="0" borderId="37" xfId="0" applyFont="1" applyFill="1" applyBorder="1" applyAlignment="1">
      <alignment horizontal="center"/>
    </xf>
    <xf numFmtId="0" fontId="14" fillId="0" borderId="77" xfId="0" applyFont="1" applyFill="1" applyBorder="1" applyAlignment="1">
      <alignment horizontal="center"/>
    </xf>
    <xf numFmtId="0" fontId="14" fillId="0" borderId="84" xfId="0" applyFont="1" applyFill="1" applyBorder="1" applyAlignment="1">
      <alignment horizontal="center"/>
    </xf>
    <xf numFmtId="0" fontId="14" fillId="0" borderId="85" xfId="0" applyFont="1" applyFill="1" applyBorder="1" applyAlignment="1">
      <alignment horizontal="center"/>
    </xf>
    <xf numFmtId="0" fontId="0" fillId="0" borderId="69" xfId="0" applyFill="1" applyBorder="1" applyAlignment="1">
      <alignment horizontal="center" wrapText="1"/>
    </xf>
    <xf numFmtId="0" fontId="0" fillId="0" borderId="71" xfId="0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0" fillId="0" borderId="37" xfId="0" applyFill="1" applyBorder="1" applyAlignment="1">
      <alignment horizontal="center" wrapText="1"/>
    </xf>
    <xf numFmtId="0" fontId="0" fillId="0" borderId="77" xfId="0" applyFill="1" applyBorder="1" applyAlignment="1">
      <alignment horizontal="center" wrapText="1"/>
    </xf>
    <xf numFmtId="0" fontId="4" fillId="0" borderId="15" xfId="0" applyFont="1" applyFill="1" applyBorder="1" applyAlignment="1">
      <alignment horizontal="left"/>
    </xf>
    <xf numFmtId="0" fontId="4" fillId="0" borderId="78" xfId="0" applyFont="1" applyFill="1" applyBorder="1" applyAlignment="1">
      <alignment horizontal="left"/>
    </xf>
    <xf numFmtId="0" fontId="0" fillId="0" borderId="7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4" fillId="0" borderId="37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left" vertical="top" wrapText="1"/>
    </xf>
    <xf numFmtId="0" fontId="0" fillId="0" borderId="48" xfId="0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36" fillId="0" borderId="17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top" wrapText="1"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37" fillId="0" borderId="37" xfId="0" applyFont="1" applyBorder="1" applyAlignment="1">
      <alignment horizontal="right"/>
    </xf>
    <xf numFmtId="0" fontId="0" fillId="0" borderId="47" xfId="0" applyBorder="1" applyAlignment="1">
      <alignment/>
    </xf>
    <xf numFmtId="0" fontId="33" fillId="0" borderId="0" xfId="0" applyFont="1" applyAlignment="1">
      <alignment horizontal="center" wrapText="1"/>
    </xf>
    <xf numFmtId="0" fontId="0" fillId="34" borderId="17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39" xfId="0" applyFill="1" applyBorder="1" applyAlignment="1">
      <alignment/>
    </xf>
    <xf numFmtId="0" fontId="0" fillId="0" borderId="28" xfId="0" applyBorder="1" applyAlignment="1">
      <alignment/>
    </xf>
    <xf numFmtId="0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/>
    </xf>
    <xf numFmtId="0" fontId="18" fillId="0" borderId="24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34" borderId="17" xfId="0" applyFill="1" applyBorder="1" applyAlignment="1">
      <alignment horizontal="center"/>
    </xf>
    <xf numFmtId="0" fontId="4" fillId="0" borderId="89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14" fillId="0" borderId="90" xfId="0" applyFont="1" applyFill="1" applyBorder="1" applyAlignment="1">
      <alignment horizontal="center" vertical="center" wrapText="1"/>
    </xf>
    <xf numFmtId="0" fontId="14" fillId="0" borderId="91" xfId="0" applyFont="1" applyFill="1" applyBorder="1" applyAlignment="1">
      <alignment horizontal="center" vertical="center" wrapText="1"/>
    </xf>
    <xf numFmtId="0" fontId="14" fillId="0" borderId="92" xfId="0" applyFont="1" applyFill="1" applyBorder="1" applyAlignment="1">
      <alignment horizontal="center" vertical="center" wrapText="1"/>
    </xf>
    <xf numFmtId="0" fontId="14" fillId="0" borderId="9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3" xfId="0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3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21" fillId="0" borderId="24" xfId="53" applyFont="1" applyFill="1" applyBorder="1" applyAlignment="1" applyProtection="1">
      <alignment horizontal="center" vertical="center" wrapText="1"/>
      <protection/>
    </xf>
    <xf numFmtId="0" fontId="21" fillId="0" borderId="28" xfId="53" applyFont="1" applyFill="1" applyBorder="1" applyAlignment="1" applyProtection="1">
      <alignment horizontal="center" vertical="center" wrapText="1"/>
      <protection/>
    </xf>
    <xf numFmtId="0" fontId="21" fillId="0" borderId="37" xfId="53" applyFont="1" applyFill="1" applyBorder="1" applyAlignment="1" applyProtection="1">
      <alignment horizontal="center" vertical="center" wrapText="1"/>
      <protection/>
    </xf>
    <xf numFmtId="0" fontId="21" fillId="0" borderId="47" xfId="53" applyFont="1" applyFill="1" applyBorder="1" applyAlignment="1" applyProtection="1">
      <alignment horizontal="center" vertical="center" wrapText="1"/>
      <protection/>
    </xf>
    <xf numFmtId="0" fontId="21" fillId="0" borderId="48" xfId="53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19" fillId="0" borderId="37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Alignment="1">
      <alignment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top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Лист Microsoft Excel (3)" xfId="54"/>
    <cellStyle name="Обычный_тарифы на 2002г с 1-01" xfId="55"/>
    <cellStyle name="Обычный_Тепло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10</xdr:col>
      <xdr:colOff>47625</xdr:colOff>
      <xdr:row>62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6896100" cy="1013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28575</xdr:colOff>
      <xdr:row>62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86575" cy="1013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54;&#1058;&#1045;&#1051;&#1068;&#1053;&#1040;&#1071;%20&#1055;&#1086;&#1082;&#1072;&#1079;&#1072;&#1090;&#1077;&#1083;&#1080;%20&#1087;&#1086;%20&#1090;&#1077;&#1087;&#1083;&#1086;&#1074;&#1086;&#1081;%20&#1101;&#1085;&#1077;&#1088;&#1075;&#1080;&#1080;%20&#1079;&#1072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бест по Котел"/>
      <sheetName val="теплоэнер"/>
      <sheetName val="Форм 2.1"/>
      <sheetName val="газ природ"/>
      <sheetName val="эл. энер, х.вода"/>
      <sheetName val="Зарплата"/>
      <sheetName val="Услуги произв"/>
      <sheetName val="Выручка 2011"/>
    </sheetNames>
    <sheetDataSet>
      <sheetData sheetId="1">
        <row r="15">
          <cell r="F15">
            <v>137408.31999999998</v>
          </cell>
        </row>
      </sheetData>
      <sheetData sheetId="2">
        <row r="8">
          <cell r="B8">
            <v>5920.964290921418</v>
          </cell>
        </row>
      </sheetData>
      <sheetData sheetId="3">
        <row r="18">
          <cell r="H18">
            <v>1485.15</v>
          </cell>
        </row>
        <row r="35">
          <cell r="F35">
            <v>5199208.127599999</v>
          </cell>
        </row>
      </sheetData>
      <sheetData sheetId="4">
        <row r="11">
          <cell r="O11">
            <v>175416</v>
          </cell>
        </row>
        <row r="16">
          <cell r="O16">
            <v>721756.1633214189</v>
          </cell>
        </row>
        <row r="20">
          <cell r="O20">
            <v>5360.881600000001</v>
          </cell>
        </row>
      </sheetData>
      <sheetData sheetId="5">
        <row r="12">
          <cell r="G12">
            <v>1107369.099</v>
          </cell>
        </row>
      </sheetData>
      <sheetData sheetId="6">
        <row r="30">
          <cell r="C30">
            <v>167825.44999999995</v>
          </cell>
        </row>
      </sheetData>
      <sheetData sheetId="7">
        <row r="8">
          <cell r="E8">
            <v>189915.9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oleObject" Target="../embeddings/oleObject_17_1.bin" /><Relationship Id="rId3" Type="http://schemas.openxmlformats.org/officeDocument/2006/relationships/oleObject" Target="../embeddings/oleObject_17_2.bin" /><Relationship Id="rId4" Type="http://schemas.openxmlformats.org/officeDocument/2006/relationships/oleObject" Target="../embeddings/oleObject_17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sliva.86@mail.ru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9">
      <selection activeCell="P53" sqref="P53"/>
    </sheetView>
  </sheetViews>
  <sheetFormatPr defaultColWidth="9.00390625" defaultRowHeight="12.75"/>
  <cols>
    <col min="11" max="11" width="13.375" style="0" customWidth="1"/>
  </cols>
  <sheetData/>
  <sheetProtection/>
  <printOptions/>
  <pageMargins left="0" right="0" top="0.3937007874015748" bottom="0.3937007874015748" header="0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20.625" style="0" customWidth="1"/>
    <col min="2" max="2" width="6.00390625" style="77" customWidth="1"/>
    <col min="3" max="3" width="9.875" style="0" customWidth="1"/>
    <col min="4" max="4" width="10.625" style="0" customWidth="1"/>
    <col min="5" max="5" width="9.00390625" style="0" customWidth="1"/>
    <col min="6" max="6" width="9.75390625" style="0" customWidth="1"/>
    <col min="7" max="7" width="9.00390625" style="0" customWidth="1"/>
    <col min="8" max="8" width="9.25390625" style="0" customWidth="1"/>
    <col min="9" max="9" width="5.875" style="0" customWidth="1"/>
    <col min="10" max="11" width="8.875" style="0" customWidth="1"/>
    <col min="12" max="12" width="9.375" style="0" customWidth="1"/>
    <col min="13" max="13" width="9.125" style="0" customWidth="1"/>
    <col min="14" max="14" width="9.00390625" style="0" customWidth="1"/>
    <col min="15" max="15" width="9.875" style="69" customWidth="1"/>
    <col min="16" max="16" width="8.25390625" style="0" customWidth="1"/>
    <col min="17" max="18" width="9.25390625" style="0" customWidth="1"/>
    <col min="19" max="20" width="8.875" style="0" customWidth="1"/>
    <col min="21" max="21" width="9.375" style="0" customWidth="1"/>
    <col min="22" max="22" width="10.125" style="0" bestFit="1" customWidth="1"/>
  </cols>
  <sheetData>
    <row r="1" ht="18">
      <c r="A1" s="72" t="s">
        <v>412</v>
      </c>
    </row>
    <row r="3" spans="1:22" ht="18.75" thickBot="1">
      <c r="A3" s="435" t="s">
        <v>430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78"/>
      <c r="Q3" s="68"/>
      <c r="R3" s="68"/>
      <c r="S3" s="68"/>
      <c r="T3" s="68"/>
      <c r="U3" s="68"/>
      <c r="V3" s="68"/>
    </row>
    <row r="4" spans="1:15" s="252" customFormat="1" ht="25.5" customHeight="1" thickBot="1">
      <c r="A4" s="247" t="s">
        <v>37</v>
      </c>
      <c r="B4" s="248"/>
      <c r="C4" s="249" t="s">
        <v>220</v>
      </c>
      <c r="D4" s="250" t="s">
        <v>178</v>
      </c>
      <c r="E4" s="249" t="s">
        <v>179</v>
      </c>
      <c r="F4" s="250" t="s">
        <v>180</v>
      </c>
      <c r="G4" s="249" t="s">
        <v>181</v>
      </c>
      <c r="H4" s="250" t="s">
        <v>182</v>
      </c>
      <c r="I4" s="249" t="s">
        <v>183</v>
      </c>
      <c r="J4" s="250" t="s">
        <v>184</v>
      </c>
      <c r="K4" s="249" t="s">
        <v>185</v>
      </c>
      <c r="L4" s="250" t="s">
        <v>186</v>
      </c>
      <c r="M4" s="249" t="s">
        <v>187</v>
      </c>
      <c r="N4" s="250" t="s">
        <v>188</v>
      </c>
      <c r="O4" s="251" t="s">
        <v>221</v>
      </c>
    </row>
    <row r="5" spans="1:15" s="80" customFormat="1" ht="6.75" customHeight="1">
      <c r="A5" s="253"/>
      <c r="B5" s="254"/>
      <c r="C5" s="255"/>
      <c r="D5" s="256"/>
      <c r="E5" s="255"/>
      <c r="F5" s="256"/>
      <c r="G5" s="255"/>
      <c r="H5" s="256"/>
      <c r="I5" s="255"/>
      <c r="J5" s="256"/>
      <c r="K5" s="255"/>
      <c r="L5" s="256"/>
      <c r="M5" s="255"/>
      <c r="N5" s="256"/>
      <c r="O5" s="257"/>
    </row>
    <row r="6" spans="1:15" s="80" customFormat="1" ht="12.75">
      <c r="A6" s="258"/>
      <c r="B6" s="259"/>
      <c r="C6" s="260" t="s">
        <v>459</v>
      </c>
      <c r="D6" s="261" t="s">
        <v>460</v>
      </c>
      <c r="E6" s="262" t="s">
        <v>189</v>
      </c>
      <c r="F6" s="263" t="s">
        <v>190</v>
      </c>
      <c r="G6" s="260" t="s">
        <v>191</v>
      </c>
      <c r="H6" s="263" t="s">
        <v>192</v>
      </c>
      <c r="I6" s="255" t="s">
        <v>193</v>
      </c>
      <c r="J6" s="263" t="s">
        <v>194</v>
      </c>
      <c r="K6" s="260" t="s">
        <v>195</v>
      </c>
      <c r="L6" s="263" t="s">
        <v>196</v>
      </c>
      <c r="M6" s="260" t="s">
        <v>197</v>
      </c>
      <c r="N6" s="263" t="s">
        <v>198</v>
      </c>
      <c r="O6" s="257"/>
    </row>
    <row r="7" spans="1:15" s="80" customFormat="1" ht="38.25">
      <c r="A7" s="258" t="s">
        <v>199</v>
      </c>
      <c r="B7" s="264" t="s">
        <v>200</v>
      </c>
      <c r="C7" s="260">
        <v>2115</v>
      </c>
      <c r="D7" s="263">
        <v>1960</v>
      </c>
      <c r="E7" s="260">
        <v>1359</v>
      </c>
      <c r="F7" s="263">
        <v>1271</v>
      </c>
      <c r="G7" s="260">
        <v>351</v>
      </c>
      <c r="H7" s="265">
        <v>203</v>
      </c>
      <c r="I7" s="260"/>
      <c r="J7" s="265">
        <v>106</v>
      </c>
      <c r="K7" s="260">
        <v>235</v>
      </c>
      <c r="L7" s="265">
        <v>780</v>
      </c>
      <c r="M7" s="260">
        <v>1475</v>
      </c>
      <c r="N7" s="265">
        <v>1475</v>
      </c>
      <c r="O7" s="266">
        <f>SUM(C7:N7)</f>
        <v>11330</v>
      </c>
    </row>
    <row r="8" spans="1:15" s="80" customFormat="1" ht="38.25">
      <c r="A8" s="258" t="s">
        <v>199</v>
      </c>
      <c r="B8" s="264" t="s">
        <v>201</v>
      </c>
      <c r="C8" s="260">
        <v>1820</v>
      </c>
      <c r="D8" s="263">
        <v>1686</v>
      </c>
      <c r="E8" s="260">
        <v>1169</v>
      </c>
      <c r="F8" s="263">
        <v>1093</v>
      </c>
      <c r="G8" s="260">
        <v>302</v>
      </c>
      <c r="H8" s="265">
        <v>175</v>
      </c>
      <c r="I8" s="260"/>
      <c r="J8" s="265">
        <v>91</v>
      </c>
      <c r="K8" s="260">
        <v>202</v>
      </c>
      <c r="L8" s="265">
        <v>670</v>
      </c>
      <c r="M8" s="260">
        <v>1268</v>
      </c>
      <c r="N8" s="265">
        <v>1500</v>
      </c>
      <c r="O8" s="266">
        <f>SUM(C8:N8)</f>
        <v>9976</v>
      </c>
    </row>
    <row r="9" spans="1:15" s="80" customFormat="1" ht="12.75">
      <c r="A9" s="267" t="s">
        <v>461</v>
      </c>
      <c r="B9" s="268" t="s">
        <v>202</v>
      </c>
      <c r="C9" s="269">
        <v>57</v>
      </c>
      <c r="D9" s="270">
        <v>32</v>
      </c>
      <c r="E9" s="269">
        <v>17</v>
      </c>
      <c r="F9" s="270">
        <v>16</v>
      </c>
      <c r="G9" s="269">
        <v>9</v>
      </c>
      <c r="H9" s="270">
        <v>5</v>
      </c>
      <c r="I9" s="269"/>
      <c r="J9" s="270">
        <v>1</v>
      </c>
      <c r="K9" s="269">
        <v>23</v>
      </c>
      <c r="L9" s="270">
        <v>24</v>
      </c>
      <c r="M9" s="269">
        <v>16</v>
      </c>
      <c r="N9" s="270">
        <v>18</v>
      </c>
      <c r="O9" s="271">
        <f>SUM(C9:N9)</f>
        <v>218</v>
      </c>
    </row>
    <row r="10" spans="1:15" s="80" customFormat="1" ht="12.75">
      <c r="A10" s="272" t="s">
        <v>462</v>
      </c>
      <c r="B10" s="273" t="s">
        <v>203</v>
      </c>
      <c r="C10" s="274">
        <v>27392</v>
      </c>
      <c r="D10" s="275">
        <v>27190</v>
      </c>
      <c r="E10" s="274">
        <v>20261</v>
      </c>
      <c r="F10" s="275">
        <v>19383</v>
      </c>
      <c r="G10" s="274">
        <v>9112</v>
      </c>
      <c r="H10" s="275">
        <v>7467</v>
      </c>
      <c r="I10" s="274"/>
      <c r="J10" s="275">
        <v>3177</v>
      </c>
      <c r="K10" s="274">
        <v>5159</v>
      </c>
      <c r="L10" s="275">
        <v>13498</v>
      </c>
      <c r="M10" s="274">
        <v>21217</v>
      </c>
      <c r="N10" s="275">
        <v>21560</v>
      </c>
      <c r="O10" s="276">
        <f>SUM(C10:N10)</f>
        <v>175416</v>
      </c>
    </row>
    <row r="11" spans="1:15" s="80" customFormat="1" ht="12.75">
      <c r="A11" s="277" t="s">
        <v>204</v>
      </c>
      <c r="B11" s="278" t="s">
        <v>205</v>
      </c>
      <c r="C11" s="279">
        <v>802</v>
      </c>
      <c r="D11" s="280">
        <v>744</v>
      </c>
      <c r="E11" s="279">
        <v>672</v>
      </c>
      <c r="F11" s="280">
        <v>744</v>
      </c>
      <c r="G11" s="279">
        <v>508</v>
      </c>
      <c r="H11" s="280">
        <v>444</v>
      </c>
      <c r="I11" s="279"/>
      <c r="J11" s="280">
        <v>279</v>
      </c>
      <c r="K11" s="279">
        <v>376</v>
      </c>
      <c r="L11" s="280">
        <v>622</v>
      </c>
      <c r="M11" s="279">
        <v>752</v>
      </c>
      <c r="N11" s="280">
        <v>735</v>
      </c>
      <c r="O11" s="281">
        <f>SUM(C11:N11)</f>
        <v>6678</v>
      </c>
    </row>
    <row r="12" spans="1:15" s="80" customFormat="1" ht="6.75" customHeight="1">
      <c r="A12" s="282"/>
      <c r="B12" s="283"/>
      <c r="C12" s="284"/>
      <c r="D12" s="285"/>
      <c r="E12" s="284"/>
      <c r="F12" s="285"/>
      <c r="G12" s="284"/>
      <c r="H12" s="286"/>
      <c r="I12" s="287"/>
      <c r="J12" s="286"/>
      <c r="K12" s="287"/>
      <c r="L12" s="286"/>
      <c r="M12" s="287"/>
      <c r="N12" s="286"/>
      <c r="O12" s="288"/>
    </row>
    <row r="13" spans="1:15" s="80" customFormat="1" ht="25.5">
      <c r="A13" s="258" t="s">
        <v>463</v>
      </c>
      <c r="B13" s="289" t="s">
        <v>222</v>
      </c>
      <c r="C13" s="290">
        <v>4.358413</v>
      </c>
      <c r="D13" s="291">
        <v>4.267283</v>
      </c>
      <c r="E13" s="290">
        <v>3.3171174734</v>
      </c>
      <c r="F13" s="291">
        <v>2.4899473289</v>
      </c>
      <c r="G13" s="290">
        <v>3.686863</v>
      </c>
      <c r="H13" s="290">
        <v>2.99</v>
      </c>
      <c r="I13" s="290">
        <v>3.2</v>
      </c>
      <c r="J13" s="291">
        <v>3.66</v>
      </c>
      <c r="K13" s="291">
        <v>3.15</v>
      </c>
      <c r="L13" s="291">
        <v>3.3</v>
      </c>
      <c r="M13" s="290">
        <v>2.99</v>
      </c>
      <c r="N13" s="291">
        <v>3.2</v>
      </c>
      <c r="O13" s="292"/>
    </row>
    <row r="14" spans="1:15" s="80" customFormat="1" ht="7.5" customHeight="1">
      <c r="A14" s="277"/>
      <c r="B14" s="278"/>
      <c r="C14" s="279"/>
      <c r="D14" s="280"/>
      <c r="E14" s="279"/>
      <c r="F14" s="280"/>
      <c r="G14" s="279"/>
      <c r="H14" s="280"/>
      <c r="I14" s="279"/>
      <c r="J14" s="280"/>
      <c r="K14" s="279"/>
      <c r="L14" s="280"/>
      <c r="M14" s="279"/>
      <c r="N14" s="280"/>
      <c r="O14" s="293"/>
    </row>
    <row r="15" spans="1:16" s="80" customFormat="1" ht="51.75" customHeight="1">
      <c r="A15" s="294" t="s">
        <v>464</v>
      </c>
      <c r="B15" s="295" t="s">
        <v>465</v>
      </c>
      <c r="C15" s="296">
        <f aca="true" t="shared" si="0" ref="C15:N15">C10*C13*118/100</f>
        <v>140875.06569728</v>
      </c>
      <c r="D15" s="296">
        <f t="shared" si="0"/>
        <v>136912.3612286</v>
      </c>
      <c r="E15" s="296">
        <f t="shared" si="0"/>
        <v>79305.57821169774</v>
      </c>
      <c r="F15" s="296">
        <f t="shared" si="0"/>
        <v>56949.92590976107</v>
      </c>
      <c r="G15" s="296">
        <f t="shared" si="0"/>
        <v>39641.740874079995</v>
      </c>
      <c r="H15" s="296">
        <f t="shared" si="0"/>
        <v>26345.069400000004</v>
      </c>
      <c r="I15" s="296">
        <f t="shared" si="0"/>
        <v>0</v>
      </c>
      <c r="J15" s="296">
        <f t="shared" si="0"/>
        <v>13720.8276</v>
      </c>
      <c r="K15" s="296">
        <f t="shared" si="0"/>
        <v>19176.003</v>
      </c>
      <c r="L15" s="296">
        <f t="shared" si="0"/>
        <v>52561.21199999999</v>
      </c>
      <c r="M15" s="296">
        <f t="shared" si="0"/>
        <v>74857.81940000001</v>
      </c>
      <c r="N15" s="296">
        <f t="shared" si="0"/>
        <v>81410.56</v>
      </c>
      <c r="O15" s="297">
        <f>SUM(C15:N15)</f>
        <v>721756.1633214189</v>
      </c>
      <c r="P15" s="298"/>
    </row>
    <row r="16" spans="1:15" s="80" customFormat="1" ht="6.75" customHeight="1">
      <c r="A16" s="299"/>
      <c r="B16" s="259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300"/>
    </row>
    <row r="17" spans="1:15" s="80" customFormat="1" ht="38.25">
      <c r="A17" s="301" t="s">
        <v>466</v>
      </c>
      <c r="B17" s="302" t="s">
        <v>467</v>
      </c>
      <c r="C17" s="303">
        <v>20.84</v>
      </c>
      <c r="D17" s="303">
        <v>20.84</v>
      </c>
      <c r="E17" s="303">
        <v>20.84</v>
      </c>
      <c r="F17" s="303">
        <v>20.84</v>
      </c>
      <c r="G17" s="303">
        <v>20.84</v>
      </c>
      <c r="H17" s="303">
        <v>20.84</v>
      </c>
      <c r="I17" s="303">
        <v>20.84</v>
      </c>
      <c r="J17" s="303">
        <v>20.84</v>
      </c>
      <c r="K17" s="303">
        <v>20.84</v>
      </c>
      <c r="L17" s="303">
        <v>20.84</v>
      </c>
      <c r="M17" s="303">
        <v>20.84</v>
      </c>
      <c r="N17" s="303">
        <v>20.84</v>
      </c>
      <c r="O17" s="304"/>
    </row>
    <row r="18" spans="1:15" s="80" customFormat="1" ht="38.25" hidden="1">
      <c r="A18" s="301" t="s">
        <v>468</v>
      </c>
      <c r="B18" s="302" t="s">
        <v>467</v>
      </c>
      <c r="C18" s="303">
        <v>12.65</v>
      </c>
      <c r="D18" s="303">
        <v>12.65</v>
      </c>
      <c r="E18" s="303">
        <v>12.65</v>
      </c>
      <c r="F18" s="303">
        <v>12.65</v>
      </c>
      <c r="G18" s="303">
        <v>12.65</v>
      </c>
      <c r="H18" s="303">
        <v>12.65</v>
      </c>
      <c r="I18" s="303">
        <v>12.65</v>
      </c>
      <c r="J18" s="303">
        <v>12.65</v>
      </c>
      <c r="K18" s="303">
        <v>12.65</v>
      </c>
      <c r="L18" s="303">
        <v>12.65</v>
      </c>
      <c r="M18" s="303">
        <v>12.65</v>
      </c>
      <c r="N18" s="303">
        <v>12.65</v>
      </c>
      <c r="O18" s="305"/>
    </row>
    <row r="19" spans="1:15" s="80" customFormat="1" ht="39" thickBot="1">
      <c r="A19" s="306" t="s">
        <v>469</v>
      </c>
      <c r="B19" s="307" t="s">
        <v>465</v>
      </c>
      <c r="C19" s="308">
        <f>C9*C17*118/100</f>
        <v>1401.6984</v>
      </c>
      <c r="D19" s="308">
        <f aca="true" t="shared" si="1" ref="D19:N19">D9*D17*118/100</f>
        <v>786.9184</v>
      </c>
      <c r="E19" s="308">
        <f t="shared" si="1"/>
        <v>418.0503999999999</v>
      </c>
      <c r="F19" s="308">
        <f t="shared" si="1"/>
        <v>393.4592</v>
      </c>
      <c r="G19" s="308">
        <f t="shared" si="1"/>
        <v>221.32080000000002</v>
      </c>
      <c r="H19" s="308">
        <f t="shared" si="1"/>
        <v>122.956</v>
      </c>
      <c r="I19" s="308">
        <f t="shared" si="1"/>
        <v>0</v>
      </c>
      <c r="J19" s="308">
        <f t="shared" si="1"/>
        <v>24.5912</v>
      </c>
      <c r="K19" s="308">
        <f t="shared" si="1"/>
        <v>565.5976</v>
      </c>
      <c r="L19" s="308">
        <f t="shared" si="1"/>
        <v>590.1888</v>
      </c>
      <c r="M19" s="308">
        <f t="shared" si="1"/>
        <v>393.4592</v>
      </c>
      <c r="N19" s="308">
        <f t="shared" si="1"/>
        <v>442.64160000000004</v>
      </c>
      <c r="O19" s="309">
        <f>SUM(C19:N19)</f>
        <v>5360.881600000001</v>
      </c>
    </row>
    <row r="20" spans="1:15" s="314" customFormat="1" ht="12.75">
      <c r="A20" s="310"/>
      <c r="B20" s="311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3"/>
    </row>
    <row r="21" spans="1:15" s="314" customFormat="1" ht="12.75">
      <c r="A21" s="310"/>
      <c r="B21" s="311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3"/>
    </row>
    <row r="22" spans="1:8" ht="12.75">
      <c r="A22" s="79"/>
      <c r="B22" t="s">
        <v>223</v>
      </c>
      <c r="H22" s="74" t="s">
        <v>224</v>
      </c>
    </row>
    <row r="25" spans="2:8" ht="12.75">
      <c r="B25" s="77" t="s">
        <v>225</v>
      </c>
      <c r="H25" t="s">
        <v>226</v>
      </c>
    </row>
  </sheetData>
  <sheetProtection/>
  <mergeCells count="1">
    <mergeCell ref="A3:O3"/>
  </mergeCells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4">
      <selection activeCell="J28" sqref="J28"/>
    </sheetView>
  </sheetViews>
  <sheetFormatPr defaultColWidth="9.00390625" defaultRowHeight="12.75"/>
  <cols>
    <col min="1" max="1" width="5.125" style="0" customWidth="1"/>
    <col min="2" max="2" width="26.375" style="0" customWidth="1"/>
    <col min="3" max="3" width="11.875" style="0" customWidth="1"/>
    <col min="4" max="5" width="10.875" style="0" customWidth="1"/>
    <col min="6" max="6" width="12.125" style="0" customWidth="1"/>
    <col min="7" max="7" width="10.00390625" style="0" customWidth="1"/>
    <col min="8" max="8" width="12.375" style="0" customWidth="1"/>
  </cols>
  <sheetData>
    <row r="1" ht="18">
      <c r="A1" s="72" t="s">
        <v>412</v>
      </c>
    </row>
    <row r="4" spans="1:8" ht="18">
      <c r="A4" s="432" t="s">
        <v>227</v>
      </c>
      <c r="B4" s="432"/>
      <c r="C4" s="432"/>
      <c r="D4" s="432"/>
      <c r="E4" s="432"/>
      <c r="F4" s="432"/>
      <c r="G4" s="434"/>
      <c r="H4" s="434"/>
    </row>
    <row r="6" s="69" customFormat="1" ht="12.75">
      <c r="B6" s="69" t="s">
        <v>452</v>
      </c>
    </row>
    <row r="7" spans="1:8" s="192" customFormat="1" ht="36">
      <c r="A7" s="188" t="s">
        <v>209</v>
      </c>
      <c r="B7" s="88" t="s">
        <v>214</v>
      </c>
      <c r="C7" s="189" t="s">
        <v>438</v>
      </c>
      <c r="D7" s="88" t="s">
        <v>453</v>
      </c>
      <c r="E7" s="189" t="s">
        <v>440</v>
      </c>
      <c r="F7" s="190" t="s">
        <v>454</v>
      </c>
      <c r="G7" s="88" t="s">
        <v>455</v>
      </c>
      <c r="H7" s="191" t="s">
        <v>228</v>
      </c>
    </row>
    <row r="8" spans="1:9" ht="12.75">
      <c r="A8" s="208">
        <v>1</v>
      </c>
      <c r="B8" s="75">
        <v>201100320</v>
      </c>
      <c r="C8" s="193">
        <v>40574</v>
      </c>
      <c r="D8" s="76">
        <v>706190.91</v>
      </c>
      <c r="E8" s="209">
        <v>127114.37</v>
      </c>
      <c r="F8" s="85">
        <f aca="true" t="shared" si="0" ref="F8:F18">D8+E8</f>
        <v>833305.28</v>
      </c>
      <c r="G8" s="210">
        <v>2712.53</v>
      </c>
      <c r="H8" s="197">
        <v>260.344</v>
      </c>
      <c r="I8" s="211"/>
    </row>
    <row r="9" spans="1:9" ht="12.75">
      <c r="A9" s="212">
        <v>2</v>
      </c>
      <c r="B9" s="75">
        <v>201102941</v>
      </c>
      <c r="C9" s="193">
        <v>40602</v>
      </c>
      <c r="D9" s="76">
        <v>674343.61</v>
      </c>
      <c r="E9" s="209">
        <v>121381.85</v>
      </c>
      <c r="F9" s="85">
        <f t="shared" si="0"/>
        <v>795725.46</v>
      </c>
      <c r="G9" s="213">
        <v>2708.86</v>
      </c>
      <c r="H9" s="197">
        <v>248.94</v>
      </c>
      <c r="I9" s="211"/>
    </row>
    <row r="10" spans="1:9" ht="12.75">
      <c r="A10" s="75">
        <v>3</v>
      </c>
      <c r="B10" s="75">
        <v>201105581</v>
      </c>
      <c r="C10" s="193">
        <v>40633</v>
      </c>
      <c r="D10" s="76">
        <v>482145.9</v>
      </c>
      <c r="E10" s="209">
        <v>86786.26</v>
      </c>
      <c r="F10" s="85">
        <f t="shared" si="0"/>
        <v>568932.16</v>
      </c>
      <c r="G10" s="213">
        <v>2706.86</v>
      </c>
      <c r="H10" s="197">
        <v>178.12</v>
      </c>
      <c r="I10" s="211"/>
    </row>
    <row r="11" spans="1:9" ht="12.75">
      <c r="A11" s="75">
        <v>4</v>
      </c>
      <c r="B11" s="75">
        <v>201108208</v>
      </c>
      <c r="C11" s="193">
        <v>40663</v>
      </c>
      <c r="D11" s="76">
        <v>426595.72</v>
      </c>
      <c r="E11" s="209">
        <v>76787.23</v>
      </c>
      <c r="F11" s="85">
        <f t="shared" si="0"/>
        <v>503382.94999999995</v>
      </c>
      <c r="G11" s="213">
        <v>2706.86</v>
      </c>
      <c r="H11" s="197">
        <f>73.546+84.052</f>
        <v>157.598</v>
      </c>
      <c r="I11" s="211"/>
    </row>
    <row r="12" spans="1:9" ht="12.75">
      <c r="A12" s="75">
        <v>5</v>
      </c>
      <c r="B12" s="75">
        <v>201110694</v>
      </c>
      <c r="C12" s="193">
        <v>40694</v>
      </c>
      <c r="D12" s="76">
        <v>129907.6</v>
      </c>
      <c r="E12" s="209">
        <v>23383.37</v>
      </c>
      <c r="F12" s="85">
        <f t="shared" si="0"/>
        <v>153290.97</v>
      </c>
      <c r="G12" s="213">
        <v>2710.87</v>
      </c>
      <c r="H12" s="197">
        <v>47.921</v>
      </c>
      <c r="I12" s="211"/>
    </row>
    <row r="13" spans="1:9" ht="12.75">
      <c r="A13" s="75">
        <v>6</v>
      </c>
      <c r="B13" s="214">
        <v>11916</v>
      </c>
      <c r="C13" s="195">
        <v>40724</v>
      </c>
      <c r="D13" s="76">
        <v>81734.11</v>
      </c>
      <c r="E13" s="209">
        <v>14712.14</v>
      </c>
      <c r="F13" s="85">
        <f t="shared" si="0"/>
        <v>96446.25</v>
      </c>
      <c r="G13" s="213">
        <v>2715.87</v>
      </c>
      <c r="H13" s="197">
        <v>30.095</v>
      </c>
      <c r="I13" s="211"/>
    </row>
    <row r="14" spans="1:9" ht="12.75">
      <c r="A14" s="75">
        <v>7</v>
      </c>
      <c r="B14" s="214">
        <v>13902</v>
      </c>
      <c r="C14" s="195">
        <v>40786</v>
      </c>
      <c r="D14" s="76">
        <v>42785.27</v>
      </c>
      <c r="E14" s="209">
        <v>7701.35</v>
      </c>
      <c r="F14" s="85">
        <f t="shared" si="0"/>
        <v>50486.619999999995</v>
      </c>
      <c r="G14" s="213">
        <v>2716.87</v>
      </c>
      <c r="H14" s="197">
        <v>15.748</v>
      </c>
      <c r="I14" s="211"/>
    </row>
    <row r="15" spans="1:9" ht="12.75">
      <c r="A15" s="75">
        <v>8</v>
      </c>
      <c r="B15" s="214">
        <v>23349</v>
      </c>
      <c r="C15" s="195">
        <v>40816</v>
      </c>
      <c r="D15" s="76">
        <v>82180.8</v>
      </c>
      <c r="E15" s="209">
        <v>14792.54</v>
      </c>
      <c r="F15" s="85">
        <f t="shared" si="0"/>
        <v>96973.34</v>
      </c>
      <c r="G15" s="213">
        <v>2722.21</v>
      </c>
      <c r="H15" s="197">
        <v>30.189</v>
      </c>
      <c r="I15" s="211"/>
    </row>
    <row r="16" spans="1:9" ht="12.75">
      <c r="A16" s="75">
        <v>9</v>
      </c>
      <c r="B16" s="214">
        <v>24911</v>
      </c>
      <c r="C16" s="195">
        <v>40847</v>
      </c>
      <c r="D16" s="76">
        <v>261235.65</v>
      </c>
      <c r="E16" s="209">
        <v>47022.42</v>
      </c>
      <c r="F16" s="85">
        <f t="shared" si="0"/>
        <v>308258.07</v>
      </c>
      <c r="G16" s="213">
        <v>2714.87</v>
      </c>
      <c r="H16" s="197">
        <v>96.224</v>
      </c>
      <c r="I16" s="211"/>
    </row>
    <row r="17" spans="1:9" ht="12.75">
      <c r="A17" s="212">
        <v>10</v>
      </c>
      <c r="B17" s="214">
        <v>201119926</v>
      </c>
      <c r="C17" s="195">
        <v>40877</v>
      </c>
      <c r="D17" s="76">
        <v>522882.66</v>
      </c>
      <c r="E17" s="209">
        <v>94118.88</v>
      </c>
      <c r="F17" s="85">
        <f t="shared" si="0"/>
        <v>617001.54</v>
      </c>
      <c r="G17" s="213">
        <v>2715.54</v>
      </c>
      <c r="H17" s="197">
        <v>192.55</v>
      </c>
      <c r="I17" s="211"/>
    </row>
    <row r="18" spans="1:9" ht="12.75">
      <c r="A18" s="215">
        <v>11</v>
      </c>
      <c r="B18" s="214">
        <v>29633</v>
      </c>
      <c r="C18" s="195">
        <v>40900</v>
      </c>
      <c r="D18" s="76">
        <v>617570.82</v>
      </c>
      <c r="E18" s="209">
        <f>D18*18/100</f>
        <v>111162.7476</v>
      </c>
      <c r="F18" s="85">
        <f t="shared" si="0"/>
        <v>728733.5676</v>
      </c>
      <c r="G18" s="213">
        <v>2687.5</v>
      </c>
      <c r="H18" s="197">
        <v>227.421</v>
      </c>
      <c r="I18" s="211"/>
    </row>
    <row r="19" spans="1:10" ht="12.75">
      <c r="A19" s="216"/>
      <c r="B19" s="217" t="s">
        <v>231</v>
      </c>
      <c r="C19" s="218"/>
      <c r="D19" s="85"/>
      <c r="E19" s="85"/>
      <c r="F19" s="85">
        <f>SUM(F8:F18)</f>
        <v>4752536.207599999</v>
      </c>
      <c r="G19" s="219"/>
      <c r="H19" s="220">
        <f>SUM(H8:H18)</f>
        <v>1485.15</v>
      </c>
      <c r="J19" s="74"/>
    </row>
    <row r="20" spans="1:8" ht="12.75">
      <c r="A20" s="71"/>
      <c r="B20" s="71"/>
      <c r="D20" s="74"/>
      <c r="E20" s="74"/>
      <c r="F20" s="221"/>
      <c r="G20" s="222"/>
      <c r="H20" s="223"/>
    </row>
    <row r="21" spans="1:8" ht="12.75">
      <c r="A21" s="436" t="s">
        <v>456</v>
      </c>
      <c r="B21" s="436"/>
      <c r="C21" s="436"/>
      <c r="D21" s="436"/>
      <c r="E21" s="436"/>
      <c r="F21" s="436"/>
      <c r="G21" s="69"/>
      <c r="H21" s="223"/>
    </row>
    <row r="22" spans="1:8" ht="36">
      <c r="A22" s="224" t="s">
        <v>209</v>
      </c>
      <c r="B22" s="88" t="s">
        <v>214</v>
      </c>
      <c r="C22" s="88" t="s">
        <v>438</v>
      </c>
      <c r="D22" s="189" t="s">
        <v>453</v>
      </c>
      <c r="E22" s="88" t="s">
        <v>440</v>
      </c>
      <c r="F22" s="225" t="s">
        <v>454</v>
      </c>
      <c r="G22" s="88" t="s">
        <v>457</v>
      </c>
      <c r="H22" s="226" t="s">
        <v>228</v>
      </c>
    </row>
    <row r="23" spans="1:8" ht="12.75">
      <c r="A23" s="75">
        <v>1</v>
      </c>
      <c r="B23" s="227">
        <v>774</v>
      </c>
      <c r="C23" s="193">
        <v>40574</v>
      </c>
      <c r="D23" s="209">
        <v>66356.48</v>
      </c>
      <c r="E23" s="76">
        <v>11944.17</v>
      </c>
      <c r="F23" s="228">
        <f aca="true" t="shared" si="1" ref="F23:F33">D23+E23</f>
        <v>78300.65</v>
      </c>
      <c r="G23" s="70">
        <v>254.88</v>
      </c>
      <c r="H23" s="229">
        <v>260.344</v>
      </c>
    </row>
    <row r="24" spans="1:8" ht="12.75">
      <c r="A24" s="212">
        <v>2</v>
      </c>
      <c r="B24" s="230">
        <v>2205</v>
      </c>
      <c r="C24" s="231">
        <v>40602</v>
      </c>
      <c r="D24" s="76">
        <v>63449.83</v>
      </c>
      <c r="E24" s="76">
        <v>11420.97</v>
      </c>
      <c r="F24" s="85">
        <f t="shared" si="1"/>
        <v>74870.8</v>
      </c>
      <c r="G24" s="70">
        <v>254.88</v>
      </c>
      <c r="H24" s="197">
        <v>248.94</v>
      </c>
    </row>
    <row r="25" spans="1:8" ht="12.75">
      <c r="A25" s="75">
        <v>3</v>
      </c>
      <c r="B25" s="75">
        <v>3372</v>
      </c>
      <c r="C25" s="232">
        <v>40633</v>
      </c>
      <c r="D25" s="76">
        <v>45399.23</v>
      </c>
      <c r="E25" s="76">
        <v>8171.86</v>
      </c>
      <c r="F25" s="85">
        <f t="shared" si="1"/>
        <v>53571.090000000004</v>
      </c>
      <c r="G25" s="70">
        <v>254.88</v>
      </c>
      <c r="H25" s="197">
        <v>178.12</v>
      </c>
    </row>
    <row r="26" spans="1:8" ht="12.75">
      <c r="A26" s="75">
        <v>4</v>
      </c>
      <c r="B26" s="75">
        <v>4581</v>
      </c>
      <c r="C26" s="193">
        <v>40663</v>
      </c>
      <c r="D26" s="76">
        <v>40168.58</v>
      </c>
      <c r="E26" s="76">
        <v>7230.34</v>
      </c>
      <c r="F26" s="85">
        <f t="shared" si="1"/>
        <v>47398.92</v>
      </c>
      <c r="G26" s="70">
        <v>254.88</v>
      </c>
      <c r="H26" s="197">
        <f>73.546+84.052</f>
        <v>157.598</v>
      </c>
    </row>
    <row r="27" spans="1:8" ht="12.75">
      <c r="A27" s="212">
        <v>5</v>
      </c>
      <c r="B27" s="233">
        <v>6302</v>
      </c>
      <c r="C27" s="234">
        <v>40694</v>
      </c>
      <c r="D27" s="76">
        <v>12214.1</v>
      </c>
      <c r="E27" s="76">
        <v>2198.54</v>
      </c>
      <c r="F27" s="85">
        <f t="shared" si="1"/>
        <v>14412.64</v>
      </c>
      <c r="G27" s="70">
        <v>254.88</v>
      </c>
      <c r="H27" s="197">
        <v>47.921</v>
      </c>
    </row>
    <row r="28" spans="1:9" ht="12.75">
      <c r="A28" s="75">
        <v>6</v>
      </c>
      <c r="B28" s="235">
        <v>4488</v>
      </c>
      <c r="C28" s="236">
        <v>40724</v>
      </c>
      <c r="D28" s="76">
        <v>7670.61</v>
      </c>
      <c r="E28" s="76">
        <v>1380.71</v>
      </c>
      <c r="F28" s="85">
        <f t="shared" si="1"/>
        <v>9051.32</v>
      </c>
      <c r="G28" s="70">
        <v>254.88</v>
      </c>
      <c r="H28" s="197">
        <v>30.095</v>
      </c>
      <c r="I28" s="211"/>
    </row>
    <row r="29" spans="1:9" ht="12.75">
      <c r="A29" s="75">
        <v>7</v>
      </c>
      <c r="B29" s="235">
        <v>5843</v>
      </c>
      <c r="C29" s="236">
        <v>40786</v>
      </c>
      <c r="D29" s="76">
        <v>4013.85</v>
      </c>
      <c r="E29" s="76">
        <v>722.49</v>
      </c>
      <c r="F29" s="85">
        <f t="shared" si="1"/>
        <v>4736.34</v>
      </c>
      <c r="G29" s="70">
        <v>254.88</v>
      </c>
      <c r="H29" s="197">
        <v>15.748</v>
      </c>
      <c r="I29" s="211"/>
    </row>
    <row r="30" spans="1:9" ht="12.75">
      <c r="A30" s="212">
        <v>8</v>
      </c>
      <c r="B30" s="237">
        <v>6659</v>
      </c>
      <c r="C30" s="238">
        <v>40816</v>
      </c>
      <c r="D30" s="76">
        <v>7694.57</v>
      </c>
      <c r="E30" s="76">
        <v>1385.02</v>
      </c>
      <c r="F30" s="85">
        <f t="shared" si="1"/>
        <v>9079.59</v>
      </c>
      <c r="G30" s="70">
        <v>254.88</v>
      </c>
      <c r="H30" s="197">
        <v>30.189</v>
      </c>
      <c r="I30" s="211"/>
    </row>
    <row r="31" spans="1:9" ht="12.75">
      <c r="A31" s="75">
        <v>9</v>
      </c>
      <c r="B31" s="235">
        <v>7476</v>
      </c>
      <c r="C31" s="236">
        <v>40847</v>
      </c>
      <c r="D31" s="76">
        <v>24525.57</v>
      </c>
      <c r="E31" s="76">
        <v>4414.6</v>
      </c>
      <c r="F31" s="85">
        <f t="shared" si="1"/>
        <v>28940.17</v>
      </c>
      <c r="G31" s="70">
        <v>254.88</v>
      </c>
      <c r="H31" s="197">
        <v>96.224</v>
      </c>
      <c r="I31" s="211"/>
    </row>
    <row r="32" spans="1:9" ht="12.75">
      <c r="A32" s="75">
        <v>10</v>
      </c>
      <c r="B32" s="235">
        <v>14942</v>
      </c>
      <c r="C32" s="236">
        <v>40877</v>
      </c>
      <c r="D32" s="76">
        <v>49077.65</v>
      </c>
      <c r="E32" s="76">
        <v>8833.98</v>
      </c>
      <c r="F32" s="85">
        <f t="shared" si="1"/>
        <v>57911.630000000005</v>
      </c>
      <c r="G32" s="70">
        <v>254.88</v>
      </c>
      <c r="H32" s="197">
        <v>192.55</v>
      </c>
      <c r="I32" s="211"/>
    </row>
    <row r="33" spans="1:9" ht="12.75">
      <c r="A33" s="215">
        <v>11</v>
      </c>
      <c r="B33" s="239">
        <v>8792</v>
      </c>
      <c r="C33" s="240">
        <v>40908</v>
      </c>
      <c r="D33" s="76">
        <v>57965.06</v>
      </c>
      <c r="E33" s="76">
        <v>10433.71</v>
      </c>
      <c r="F33" s="83">
        <f t="shared" si="1"/>
        <v>68398.76999999999</v>
      </c>
      <c r="G33" s="70">
        <v>254.88</v>
      </c>
      <c r="H33" s="197">
        <v>227.421</v>
      </c>
      <c r="I33" s="211"/>
    </row>
    <row r="34" spans="1:10" ht="12.75">
      <c r="A34" s="216"/>
      <c r="B34" s="241" t="s">
        <v>231</v>
      </c>
      <c r="C34" s="218"/>
      <c r="D34" s="228"/>
      <c r="E34" s="228"/>
      <c r="F34" s="228">
        <f>SUM(F23:F33)</f>
        <v>446671.92000000004</v>
      </c>
      <c r="G34" s="196"/>
      <c r="H34" s="242">
        <f>SUM(H23:H33)</f>
        <v>1485.15</v>
      </c>
      <c r="J34" s="211"/>
    </row>
    <row r="35" spans="2:8" ht="12.75">
      <c r="B35" s="218"/>
      <c r="H35" s="74"/>
    </row>
    <row r="36" spans="1:8" s="69" customFormat="1" ht="12.75">
      <c r="A36" s="243"/>
      <c r="B36" s="243" t="s">
        <v>458</v>
      </c>
      <c r="C36" s="244"/>
      <c r="D36" s="243"/>
      <c r="E36" s="243"/>
      <c r="F36" s="245">
        <f>F19+F34</f>
        <v>5199208.127599999</v>
      </c>
      <c r="G36" s="245">
        <f>F36/H36</f>
        <v>3500.7966384540277</v>
      </c>
      <c r="H36" s="246">
        <f>H19</f>
        <v>1485.15</v>
      </c>
    </row>
    <row r="37" spans="1:8" ht="12.75">
      <c r="A37" s="81"/>
      <c r="B37" s="81"/>
      <c r="C37" s="81"/>
      <c r="D37" s="81"/>
      <c r="E37" s="82"/>
      <c r="F37" s="83"/>
      <c r="G37" s="81"/>
      <c r="H37" s="84"/>
    </row>
    <row r="40" spans="1:8" ht="12.75">
      <c r="A40" s="433" t="s">
        <v>215</v>
      </c>
      <c r="B40" s="433"/>
      <c r="C40" s="433"/>
      <c r="D40" s="433"/>
      <c r="E40" s="433"/>
      <c r="F40" s="433"/>
      <c r="G40" s="433"/>
      <c r="H40" s="433"/>
    </row>
    <row r="42" spans="1:8" ht="12.75">
      <c r="A42" s="433" t="s">
        <v>212</v>
      </c>
      <c r="B42" s="433"/>
      <c r="C42" s="433"/>
      <c r="D42" s="433"/>
      <c r="E42" s="433"/>
      <c r="F42" s="433"/>
      <c r="G42" s="433"/>
      <c r="H42" s="433"/>
    </row>
  </sheetData>
  <sheetProtection/>
  <mergeCells count="4">
    <mergeCell ref="A4:H4"/>
    <mergeCell ref="A40:H40"/>
    <mergeCell ref="A42:H42"/>
    <mergeCell ref="A21:F21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4.125" style="0" customWidth="1"/>
    <col min="2" max="2" width="31.875" style="0" customWidth="1"/>
    <col min="3" max="3" width="18.25390625" style="0" customWidth="1"/>
    <col min="4" max="5" width="10.125" style="0" bestFit="1" customWidth="1"/>
    <col min="7" max="7" width="11.00390625" style="0" customWidth="1"/>
  </cols>
  <sheetData>
    <row r="1" ht="18">
      <c r="A1" s="72" t="s">
        <v>412</v>
      </c>
    </row>
    <row r="3" spans="1:7" ht="27" customHeight="1">
      <c r="A3" s="444" t="s">
        <v>229</v>
      </c>
      <c r="B3" s="444"/>
      <c r="C3" s="444"/>
      <c r="D3" s="444"/>
      <c r="E3" s="444"/>
      <c r="F3" s="444"/>
      <c r="G3" s="444"/>
    </row>
    <row r="4" spans="1:7" ht="14.25" customHeight="1">
      <c r="A4" s="333"/>
      <c r="B4" s="334"/>
      <c r="C4" s="334"/>
      <c r="D4" s="315"/>
      <c r="E4" s="315"/>
      <c r="F4" s="315"/>
      <c r="G4" s="315"/>
    </row>
    <row r="5" spans="1:7" ht="12.75" hidden="1">
      <c r="A5" s="437" t="s">
        <v>209</v>
      </c>
      <c r="B5" s="437" t="s">
        <v>470</v>
      </c>
      <c r="C5" s="437" t="s">
        <v>233</v>
      </c>
      <c r="D5" s="438" t="s">
        <v>471</v>
      </c>
      <c r="E5" s="438"/>
      <c r="F5" s="438"/>
      <c r="G5" s="438"/>
    </row>
    <row r="6" spans="1:7" ht="25.5">
      <c r="A6" s="437"/>
      <c r="B6" s="437"/>
      <c r="C6" s="437"/>
      <c r="D6" s="316" t="s">
        <v>235</v>
      </c>
      <c r="E6" s="316" t="s">
        <v>236</v>
      </c>
      <c r="F6" s="316" t="s">
        <v>237</v>
      </c>
      <c r="G6" s="316" t="s">
        <v>238</v>
      </c>
    </row>
    <row r="7" spans="1:7" ht="30">
      <c r="A7" s="317">
        <v>1</v>
      </c>
      <c r="B7" s="318" t="s">
        <v>232</v>
      </c>
      <c r="C7" s="317" t="s">
        <v>234</v>
      </c>
      <c r="D7" s="319">
        <v>79986.41</v>
      </c>
      <c r="E7" s="319">
        <v>248352.93</v>
      </c>
      <c r="F7" s="319">
        <v>11500</v>
      </c>
      <c r="G7" s="320">
        <f>SUM(D7:F7)</f>
        <v>339839.33999999997</v>
      </c>
    </row>
    <row r="8" spans="1:7" ht="30">
      <c r="A8" s="317">
        <v>2</v>
      </c>
      <c r="B8" s="318" t="s">
        <v>239</v>
      </c>
      <c r="C8" s="317" t="s">
        <v>240</v>
      </c>
      <c r="D8" s="319">
        <v>111386.01</v>
      </c>
      <c r="E8" s="319">
        <v>96961.28</v>
      </c>
      <c r="F8" s="319">
        <v>11696.68</v>
      </c>
      <c r="G8" s="320">
        <f>SUM(D8:F8)</f>
        <v>220043.96999999997</v>
      </c>
    </row>
    <row r="9" spans="1:7" ht="30">
      <c r="A9" s="317">
        <v>3</v>
      </c>
      <c r="B9" s="318" t="s">
        <v>241</v>
      </c>
      <c r="C9" s="317" t="s">
        <v>240</v>
      </c>
      <c r="D9" s="319">
        <v>131353.95</v>
      </c>
      <c r="E9" s="319">
        <v>113696.56</v>
      </c>
      <c r="F9" s="319">
        <v>21461.03</v>
      </c>
      <c r="G9" s="320">
        <f>SUM(D9:F9)</f>
        <v>266511.54000000004</v>
      </c>
    </row>
    <row r="10" spans="1:7" ht="15">
      <c r="A10" s="439" t="s">
        <v>242</v>
      </c>
      <c r="B10" s="440"/>
      <c r="C10" s="441"/>
      <c r="D10" s="321">
        <f>SUM(D7:D9)</f>
        <v>322726.37</v>
      </c>
      <c r="E10" s="321">
        <f>SUM(E7:E9)</f>
        <v>459010.76999999996</v>
      </c>
      <c r="F10" s="321">
        <f>SUM(F7:F9)</f>
        <v>44657.71</v>
      </c>
      <c r="G10" s="321">
        <f>SUM(G7:G9)</f>
        <v>826394.85</v>
      </c>
    </row>
    <row r="11" spans="1:7" ht="15">
      <c r="A11" s="439" t="s">
        <v>230</v>
      </c>
      <c r="B11" s="440"/>
      <c r="C11" s="441"/>
      <c r="D11" s="321">
        <f>D10*0.34</f>
        <v>109726.9658</v>
      </c>
      <c r="E11" s="321">
        <f>E10*0.34</f>
        <v>156063.6618</v>
      </c>
      <c r="F11" s="321">
        <f>F10*0.34</f>
        <v>15183.6214</v>
      </c>
      <c r="G11" s="321">
        <f>G10*0.34</f>
        <v>280974.249</v>
      </c>
    </row>
    <row r="12" spans="1:7" s="69" customFormat="1" ht="14.25">
      <c r="A12" s="442" t="s">
        <v>243</v>
      </c>
      <c r="B12" s="443"/>
      <c r="C12" s="429"/>
      <c r="D12" s="322">
        <f>D10+D11</f>
        <v>432453.3358</v>
      </c>
      <c r="E12" s="322">
        <f>E10+E11</f>
        <v>615074.4317999999</v>
      </c>
      <c r="F12" s="322">
        <f>F10+F11</f>
        <v>59841.331399999995</v>
      </c>
      <c r="G12" s="322">
        <f>G10+G11</f>
        <v>1107369.099</v>
      </c>
    </row>
    <row r="13" ht="12.75">
      <c r="C13" s="74"/>
    </row>
  </sheetData>
  <sheetProtection/>
  <mergeCells count="8">
    <mergeCell ref="C5:C6"/>
    <mergeCell ref="D5:G5"/>
    <mergeCell ref="A10:C10"/>
    <mergeCell ref="A11:C11"/>
    <mergeCell ref="A12:C12"/>
    <mergeCell ref="A3:G3"/>
    <mergeCell ref="A5:A6"/>
    <mergeCell ref="B5:B6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4">
      <selection activeCell="G33" sqref="G33"/>
    </sheetView>
  </sheetViews>
  <sheetFormatPr defaultColWidth="9.00390625" defaultRowHeight="12.75"/>
  <cols>
    <col min="1" max="1" width="26.875" style="0" customWidth="1"/>
    <col min="2" max="2" width="21.375" style="0" customWidth="1"/>
    <col min="3" max="3" width="12.75390625" style="0" customWidth="1"/>
    <col min="4" max="4" width="22.625" style="0" customWidth="1"/>
  </cols>
  <sheetData>
    <row r="1" spans="1:4" ht="46.5" customHeight="1">
      <c r="A1" s="449" t="s">
        <v>247</v>
      </c>
      <c r="B1" s="449"/>
      <c r="C1" s="449"/>
      <c r="D1" s="449"/>
    </row>
    <row r="2" spans="1:3" ht="21.75" customHeight="1">
      <c r="A2" s="87"/>
      <c r="B2" s="87"/>
      <c r="C2" s="87"/>
    </row>
    <row r="3" spans="1:4" ht="12.75">
      <c r="A3" s="450" t="s">
        <v>423</v>
      </c>
      <c r="B3" s="450"/>
      <c r="C3" s="450"/>
      <c r="D3" s="450"/>
    </row>
    <row r="5" spans="1:4" ht="12.75">
      <c r="A5" s="75" t="s">
        <v>248</v>
      </c>
      <c r="B5" s="75" t="s">
        <v>244</v>
      </c>
      <c r="C5" s="75" t="s">
        <v>245</v>
      </c>
      <c r="D5" s="75" t="s">
        <v>246</v>
      </c>
    </row>
    <row r="6" spans="1:4" ht="18.75" customHeight="1">
      <c r="A6" s="70" t="s">
        <v>472</v>
      </c>
      <c r="B6" s="75" t="s">
        <v>473</v>
      </c>
      <c r="C6" s="76">
        <v>9999.52</v>
      </c>
      <c r="D6" s="451" t="s">
        <v>474</v>
      </c>
    </row>
    <row r="7" spans="1:4" ht="19.5" customHeight="1">
      <c r="A7" s="70" t="s">
        <v>472</v>
      </c>
      <c r="B7" s="75" t="s">
        <v>475</v>
      </c>
      <c r="C7" s="76">
        <v>4223.88</v>
      </c>
      <c r="D7" s="452"/>
    </row>
    <row r="8" spans="1:4" ht="20.25" customHeight="1">
      <c r="A8" s="70" t="s">
        <v>472</v>
      </c>
      <c r="B8" s="75" t="s">
        <v>476</v>
      </c>
      <c r="C8" s="76">
        <v>7276.47</v>
      </c>
      <c r="D8" s="452"/>
    </row>
    <row r="9" spans="1:4" ht="20.25" customHeight="1">
      <c r="A9" s="70" t="s">
        <v>472</v>
      </c>
      <c r="B9" s="75" t="s">
        <v>477</v>
      </c>
      <c r="C9" s="76">
        <v>4223.88</v>
      </c>
      <c r="D9" s="452"/>
    </row>
    <row r="10" spans="1:4" ht="20.25" customHeight="1">
      <c r="A10" s="70" t="s">
        <v>472</v>
      </c>
      <c r="B10" s="75" t="s">
        <v>478</v>
      </c>
      <c r="C10" s="76">
        <v>4223.88</v>
      </c>
      <c r="D10" s="453"/>
    </row>
    <row r="11" spans="1:4" ht="20.25" customHeight="1">
      <c r="A11" s="70" t="s">
        <v>472</v>
      </c>
      <c r="B11" s="235" t="s">
        <v>479</v>
      </c>
      <c r="C11" s="323">
        <v>9119.76</v>
      </c>
      <c r="D11" s="453"/>
    </row>
    <row r="12" spans="1:4" ht="20.25" customHeight="1">
      <c r="A12" s="70" t="s">
        <v>472</v>
      </c>
      <c r="B12" s="235" t="s">
        <v>480</v>
      </c>
      <c r="C12" s="324">
        <v>4984.18</v>
      </c>
      <c r="D12" s="453"/>
    </row>
    <row r="13" spans="1:4" ht="20.25" customHeight="1">
      <c r="A13" s="70" t="s">
        <v>472</v>
      </c>
      <c r="B13" s="235" t="s">
        <v>481</v>
      </c>
      <c r="C13" s="324">
        <v>4984.18</v>
      </c>
      <c r="D13" s="453"/>
    </row>
    <row r="14" spans="1:4" ht="20.25" customHeight="1">
      <c r="A14" s="70" t="s">
        <v>472</v>
      </c>
      <c r="B14" s="235" t="s">
        <v>482</v>
      </c>
      <c r="C14" s="324">
        <v>7006.87</v>
      </c>
      <c r="D14" s="453"/>
    </row>
    <row r="15" spans="1:4" ht="20.25" customHeight="1">
      <c r="A15" s="70" t="s">
        <v>472</v>
      </c>
      <c r="B15" s="237" t="s">
        <v>483</v>
      </c>
      <c r="C15" s="324">
        <v>4223.88</v>
      </c>
      <c r="D15" s="453"/>
    </row>
    <row r="16" spans="1:4" ht="20.25" customHeight="1">
      <c r="A16" s="70" t="s">
        <v>472</v>
      </c>
      <c r="B16" s="237" t="s">
        <v>484</v>
      </c>
      <c r="C16" s="324">
        <v>4984.18</v>
      </c>
      <c r="D16" s="453"/>
    </row>
    <row r="17" spans="1:4" ht="20.25" customHeight="1">
      <c r="A17" s="70" t="s">
        <v>472</v>
      </c>
      <c r="B17" s="235" t="s">
        <v>485</v>
      </c>
      <c r="C17" s="324">
        <v>17173.21</v>
      </c>
      <c r="D17" s="453"/>
    </row>
    <row r="18" spans="1:4" ht="20.25" customHeight="1">
      <c r="A18" s="70" t="s">
        <v>472</v>
      </c>
      <c r="B18" s="235" t="s">
        <v>486</v>
      </c>
      <c r="C18" s="324">
        <v>4223.88</v>
      </c>
      <c r="D18" s="453"/>
    </row>
    <row r="19" spans="1:4" ht="18" customHeight="1">
      <c r="A19" s="445" t="s">
        <v>487</v>
      </c>
      <c r="B19" s="454" t="s">
        <v>488</v>
      </c>
      <c r="C19" s="324">
        <v>10450</v>
      </c>
      <c r="D19" s="451" t="s">
        <v>489</v>
      </c>
    </row>
    <row r="20" spans="1:4" ht="18.75" customHeight="1" hidden="1">
      <c r="A20" s="445"/>
      <c r="B20" s="454"/>
      <c r="C20" s="325"/>
      <c r="D20" s="452"/>
    </row>
    <row r="21" spans="1:4" ht="18.75" customHeight="1">
      <c r="A21" s="445" t="s">
        <v>487</v>
      </c>
      <c r="B21" s="235" t="s">
        <v>490</v>
      </c>
      <c r="C21" s="324">
        <v>9166</v>
      </c>
      <c r="D21" s="452"/>
    </row>
    <row r="22" spans="1:4" ht="18.75" customHeight="1">
      <c r="A22" s="445"/>
      <c r="B22" s="235" t="s">
        <v>491</v>
      </c>
      <c r="C22" s="324">
        <v>9166</v>
      </c>
      <c r="D22" s="452"/>
    </row>
    <row r="23" spans="1:4" ht="18.75" customHeight="1">
      <c r="A23" s="445" t="s">
        <v>487</v>
      </c>
      <c r="B23" s="235" t="s">
        <v>492</v>
      </c>
      <c r="C23" s="324">
        <v>9166</v>
      </c>
      <c r="D23" s="452"/>
    </row>
    <row r="24" spans="1:4" ht="17.25" customHeight="1">
      <c r="A24" s="445"/>
      <c r="B24" s="235" t="s">
        <v>493</v>
      </c>
      <c r="C24" s="324">
        <v>7767.8</v>
      </c>
      <c r="D24" s="452"/>
    </row>
    <row r="25" spans="1:4" ht="18.75" customHeight="1">
      <c r="A25" s="445" t="s">
        <v>487</v>
      </c>
      <c r="B25" s="235" t="s">
        <v>494</v>
      </c>
      <c r="C25" s="324">
        <v>7767.8</v>
      </c>
      <c r="D25" s="452"/>
    </row>
    <row r="26" spans="1:4" ht="18.75" customHeight="1">
      <c r="A26" s="445"/>
      <c r="B26" s="235" t="s">
        <v>495</v>
      </c>
      <c r="C26" s="324">
        <v>7767.8</v>
      </c>
      <c r="D26" s="452"/>
    </row>
    <row r="27" spans="1:4" ht="18.75" customHeight="1">
      <c r="A27" s="446" t="s">
        <v>487</v>
      </c>
      <c r="B27" s="235" t="s">
        <v>496</v>
      </c>
      <c r="C27" s="324">
        <v>7767.8</v>
      </c>
      <c r="D27" s="452"/>
    </row>
    <row r="28" spans="1:4" ht="19.5" customHeight="1">
      <c r="A28" s="447"/>
      <c r="B28" s="235" t="s">
        <v>497</v>
      </c>
      <c r="C28" s="324">
        <v>4390.68</v>
      </c>
      <c r="D28" s="452"/>
    </row>
    <row r="29" spans="1:4" ht="18.75" customHeight="1">
      <c r="A29" s="448"/>
      <c r="B29" s="235" t="s">
        <v>498</v>
      </c>
      <c r="C29" s="324">
        <v>7767.8</v>
      </c>
      <c r="D29" s="452"/>
    </row>
    <row r="30" spans="1:4" s="69" customFormat="1" ht="20.25" customHeight="1">
      <c r="A30" s="326" t="s">
        <v>231</v>
      </c>
      <c r="B30" s="327"/>
      <c r="C30" s="85">
        <f>SUM(C6:C29)</f>
        <v>167825.44999999995</v>
      </c>
      <c r="D30" s="190"/>
    </row>
    <row r="31" ht="12.75">
      <c r="C31" s="74"/>
    </row>
    <row r="32" ht="12.75">
      <c r="C32" s="74"/>
    </row>
    <row r="33" spans="1:3" ht="12.75">
      <c r="A33" t="s">
        <v>223</v>
      </c>
      <c r="C33" s="74" t="s">
        <v>224</v>
      </c>
    </row>
    <row r="34" ht="12.75">
      <c r="C34" s="74"/>
    </row>
    <row r="35" ht="12.75">
      <c r="C35" s="74"/>
    </row>
    <row r="36" spans="1:3" ht="12.75">
      <c r="A36" t="s">
        <v>249</v>
      </c>
      <c r="C36" s="74" t="s">
        <v>226</v>
      </c>
    </row>
    <row r="37" ht="12.75">
      <c r="C37" s="74"/>
    </row>
    <row r="38" ht="12.75">
      <c r="C38" s="74"/>
    </row>
    <row r="39" ht="12.75">
      <c r="C39" s="74"/>
    </row>
  </sheetData>
  <sheetProtection/>
  <mergeCells count="10">
    <mergeCell ref="A23:A24"/>
    <mergeCell ref="A25:A26"/>
    <mergeCell ref="A27:A29"/>
    <mergeCell ref="A1:D1"/>
    <mergeCell ref="A3:D3"/>
    <mergeCell ref="D6:D18"/>
    <mergeCell ref="A19:A20"/>
    <mergeCell ref="B19:B20"/>
    <mergeCell ref="D19:D29"/>
    <mergeCell ref="A21:A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B3" sqref="B3:C7"/>
    </sheetView>
  </sheetViews>
  <sheetFormatPr defaultColWidth="9.00390625" defaultRowHeight="12.75"/>
  <cols>
    <col min="1" max="1" width="31.375" style="0" customWidth="1"/>
    <col min="2" max="2" width="17.375" style="0" customWidth="1"/>
    <col min="3" max="3" width="46.375" style="0" customWidth="1"/>
  </cols>
  <sheetData>
    <row r="1" spans="1:3" ht="42.75" customHeight="1">
      <c r="A1" s="390" t="s">
        <v>409</v>
      </c>
      <c r="B1" s="390"/>
      <c r="C1" s="390"/>
    </row>
    <row r="2" spans="1:3" ht="8.25" customHeight="1" thickBot="1">
      <c r="A2" s="10"/>
      <c r="B2" s="10"/>
      <c r="C2" s="10"/>
    </row>
    <row r="3" spans="1:3" ht="12.75">
      <c r="A3" s="455" t="s">
        <v>1</v>
      </c>
      <c r="B3" s="457" t="s">
        <v>413</v>
      </c>
      <c r="C3" s="458"/>
    </row>
    <row r="4" spans="1:3" ht="48.75" customHeight="1" thickBot="1">
      <c r="A4" s="456"/>
      <c r="B4" s="459"/>
      <c r="C4" s="460"/>
    </row>
    <row r="5" spans="1:3" ht="15.75" thickBot="1">
      <c r="A5" s="36" t="s">
        <v>2</v>
      </c>
      <c r="B5" s="461">
        <v>7453019764</v>
      </c>
      <c r="C5" s="461"/>
    </row>
    <row r="6" spans="1:3" ht="15.75" thickBot="1">
      <c r="A6" s="36" t="s">
        <v>3</v>
      </c>
      <c r="B6" s="461">
        <v>745301001</v>
      </c>
      <c r="C6" s="461"/>
    </row>
    <row r="7" spans="1:3" ht="15.75" thickBot="1">
      <c r="A7" s="36" t="s">
        <v>35</v>
      </c>
      <c r="B7" s="461" t="s">
        <v>168</v>
      </c>
      <c r="C7" s="461"/>
    </row>
    <row r="8" spans="1:3" ht="47.25" customHeight="1" thickBot="1">
      <c r="A8" s="37" t="s">
        <v>141</v>
      </c>
      <c r="B8" s="466" t="s">
        <v>431</v>
      </c>
      <c r="C8" s="466"/>
    </row>
    <row r="9" spans="1:3" ht="15.75">
      <c r="A9" s="467"/>
      <c r="B9" s="467"/>
      <c r="C9" s="467"/>
    </row>
    <row r="10" spans="1:3" ht="42" customHeight="1">
      <c r="A10" s="38" t="s">
        <v>142</v>
      </c>
      <c r="B10" s="468"/>
      <c r="C10" s="469"/>
    </row>
    <row r="11" spans="1:3" ht="36.75" customHeight="1">
      <c r="A11" s="38" t="s">
        <v>143</v>
      </c>
      <c r="B11" s="468"/>
      <c r="C11" s="469"/>
    </row>
    <row r="12" spans="1:3" ht="68.25" customHeight="1">
      <c r="A12" s="39" t="s">
        <v>144</v>
      </c>
      <c r="B12" s="468"/>
      <c r="C12" s="469"/>
    </row>
    <row r="13" spans="1:3" ht="15">
      <c r="A13" s="470" t="s">
        <v>145</v>
      </c>
      <c r="B13" s="470"/>
      <c r="C13" s="470"/>
    </row>
    <row r="14" spans="1:3" ht="12.75">
      <c r="A14" s="10"/>
      <c r="B14" s="10"/>
      <c r="C14" s="10"/>
    </row>
    <row r="15" spans="1:3" ht="64.5" thickBot="1">
      <c r="A15" s="41" t="s">
        <v>146</v>
      </c>
      <c r="B15" s="42" t="s">
        <v>147</v>
      </c>
      <c r="C15" s="42" t="s">
        <v>148</v>
      </c>
    </row>
    <row r="16" spans="1:3" ht="13.5" thickBot="1">
      <c r="A16" s="43" t="s">
        <v>149</v>
      </c>
      <c r="B16" s="44"/>
      <c r="C16" s="45"/>
    </row>
    <row r="17" spans="1:3" ht="12.75">
      <c r="A17" s="46" t="s">
        <v>150</v>
      </c>
      <c r="B17" s="46"/>
      <c r="C17" s="46"/>
    </row>
    <row r="18" spans="1:3" ht="12.75">
      <c r="A18" s="21" t="s">
        <v>151</v>
      </c>
      <c r="B18" s="21"/>
      <c r="C18" s="21"/>
    </row>
    <row r="19" spans="1:3" ht="12.75">
      <c r="A19" s="21" t="s">
        <v>152</v>
      </c>
      <c r="B19" s="21"/>
      <c r="C19" s="21"/>
    </row>
    <row r="20" spans="1:3" ht="12.75">
      <c r="A20" s="10"/>
      <c r="B20" s="10"/>
      <c r="C20" s="10"/>
    </row>
    <row r="21" spans="1:3" ht="47.25" customHeight="1">
      <c r="A21" s="462" t="s">
        <v>153</v>
      </c>
      <c r="B21" s="419"/>
      <c r="C21" s="419"/>
    </row>
    <row r="22" spans="1:3" ht="74.25" customHeight="1">
      <c r="A22" s="463" t="s">
        <v>154</v>
      </c>
      <c r="B22" s="430"/>
      <c r="C22" s="430"/>
    </row>
    <row r="23" spans="1:3" ht="54" customHeight="1">
      <c r="A23" s="463" t="s">
        <v>155</v>
      </c>
      <c r="B23" s="430"/>
      <c r="C23" s="430"/>
    </row>
    <row r="24" spans="1:3" ht="31.5" customHeight="1">
      <c r="A24" s="464" t="s">
        <v>156</v>
      </c>
      <c r="B24" s="465"/>
      <c r="C24" s="465"/>
    </row>
  </sheetData>
  <sheetProtection/>
  <mergeCells count="16">
    <mergeCell ref="A21:C21"/>
    <mergeCell ref="A22:C22"/>
    <mergeCell ref="A23:C23"/>
    <mergeCell ref="A24:C24"/>
    <mergeCell ref="B8:C8"/>
    <mergeCell ref="A9:C9"/>
    <mergeCell ref="B10:C10"/>
    <mergeCell ref="B11:C11"/>
    <mergeCell ref="B12:C12"/>
    <mergeCell ref="A13:C13"/>
    <mergeCell ref="A1:C1"/>
    <mergeCell ref="A3:A4"/>
    <mergeCell ref="B3:C4"/>
    <mergeCell ref="B5:C5"/>
    <mergeCell ref="B6:C6"/>
    <mergeCell ref="B7:C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6.875" style="90" customWidth="1"/>
    <col min="2" max="2" width="56.875" style="91" customWidth="1"/>
    <col min="3" max="3" width="25.00390625" style="91" customWidth="1"/>
    <col min="4" max="4" width="24.25390625" style="92" customWidth="1"/>
    <col min="5" max="5" width="24.125" style="92" customWidth="1"/>
    <col min="6" max="6" width="9.125" style="94" customWidth="1"/>
  </cols>
  <sheetData>
    <row r="1" ht="15.75">
      <c r="E1" s="93" t="s">
        <v>250</v>
      </c>
    </row>
    <row r="2" spans="2:5" ht="15.75">
      <c r="B2" s="477"/>
      <c r="C2" s="477"/>
      <c r="D2" s="477"/>
      <c r="E2" s="477"/>
    </row>
    <row r="3" spans="2:5" ht="18.75">
      <c r="B3" s="478" t="s">
        <v>251</v>
      </c>
      <c r="C3" s="478"/>
      <c r="D3" s="478"/>
      <c r="E3" s="478"/>
    </row>
    <row r="4" spans="2:5" ht="15.75" hidden="1">
      <c r="B4" s="95"/>
      <c r="C4" s="95"/>
      <c r="D4" s="95"/>
      <c r="E4" s="95"/>
    </row>
    <row r="5" spans="2:6" ht="15.75" customHeight="1" hidden="1">
      <c r="B5" s="96" t="s">
        <v>1</v>
      </c>
      <c r="C5" s="479"/>
      <c r="D5" s="480"/>
      <c r="E5" s="481"/>
      <c r="F5" s="97"/>
    </row>
    <row r="6" spans="2:6" ht="15.75" customHeight="1" hidden="1">
      <c r="B6" s="96" t="s">
        <v>2</v>
      </c>
      <c r="C6" s="479"/>
      <c r="D6" s="480"/>
      <c r="E6" s="481"/>
      <c r="F6" s="97"/>
    </row>
    <row r="7" spans="2:6" ht="15.75" customHeight="1" hidden="1">
      <c r="B7" s="96" t="s">
        <v>3</v>
      </c>
      <c r="C7" s="479"/>
      <c r="D7" s="480"/>
      <c r="E7" s="481"/>
      <c r="F7" s="97"/>
    </row>
    <row r="8" spans="2:6" ht="15.75" customHeight="1" hidden="1">
      <c r="B8" s="96" t="s">
        <v>35</v>
      </c>
      <c r="C8" s="479"/>
      <c r="D8" s="480"/>
      <c r="E8" s="481"/>
      <c r="F8" s="97"/>
    </row>
    <row r="9" spans="2:6" ht="15.75" hidden="1">
      <c r="B9" s="98"/>
      <c r="C9" s="99"/>
      <c r="D9" s="99"/>
      <c r="E9" s="99"/>
      <c r="F9" s="97"/>
    </row>
    <row r="10" spans="2:6" ht="15.75" hidden="1">
      <c r="B10" s="98"/>
      <c r="C10" s="99"/>
      <c r="D10" s="99"/>
      <c r="E10" s="99"/>
      <c r="F10" s="97"/>
    </row>
    <row r="11" spans="2:6" ht="33" customHeight="1">
      <c r="B11" s="98"/>
      <c r="C11" s="99"/>
      <c r="D11" s="99"/>
      <c r="E11" s="99"/>
      <c r="F11" s="97"/>
    </row>
    <row r="12" spans="1:5" ht="27" customHeight="1">
      <c r="A12" s="472" t="s">
        <v>252</v>
      </c>
      <c r="B12" s="472" t="s">
        <v>253</v>
      </c>
      <c r="C12" s="472" t="s">
        <v>254</v>
      </c>
      <c r="D12" s="472" t="s">
        <v>255</v>
      </c>
      <c r="E12" s="472" t="s">
        <v>256</v>
      </c>
    </row>
    <row r="13" spans="1:5" ht="28.5" customHeight="1">
      <c r="A13" s="473"/>
      <c r="B13" s="473"/>
      <c r="C13" s="473"/>
      <c r="D13" s="473"/>
      <c r="E13" s="473"/>
    </row>
    <row r="14" spans="1:5" ht="18.75" customHeight="1">
      <c r="A14" s="100">
        <v>1</v>
      </c>
      <c r="B14" s="101" t="s">
        <v>257</v>
      </c>
      <c r="C14" s="474" t="s">
        <v>432</v>
      </c>
      <c r="D14" s="475"/>
      <c r="E14" s="476"/>
    </row>
    <row r="15" spans="1:5" ht="18.75" customHeight="1">
      <c r="A15" s="102">
        <v>2</v>
      </c>
      <c r="B15" s="103" t="s">
        <v>258</v>
      </c>
      <c r="C15" s="104"/>
      <c r="D15" s="104"/>
      <c r="E15" s="104"/>
    </row>
    <row r="16" spans="1:5" ht="31.5">
      <c r="A16" s="102">
        <v>3</v>
      </c>
      <c r="B16" s="103" t="s">
        <v>259</v>
      </c>
      <c r="C16" s="105"/>
      <c r="D16" s="106"/>
      <c r="E16" s="107"/>
    </row>
    <row r="17" spans="1:5" ht="31.5">
      <c r="A17" s="102">
        <v>4</v>
      </c>
      <c r="B17" s="103" t="s">
        <v>260</v>
      </c>
      <c r="C17" s="105"/>
      <c r="D17" s="105"/>
      <c r="E17" s="107"/>
    </row>
    <row r="18" spans="1:5" ht="18.75" customHeight="1">
      <c r="A18" s="102">
        <v>5</v>
      </c>
      <c r="B18" s="108" t="s">
        <v>261</v>
      </c>
      <c r="C18" s="109"/>
      <c r="D18" s="109"/>
      <c r="E18" s="110"/>
    </row>
    <row r="19" spans="1:5" ht="18.75" customHeight="1">
      <c r="A19" s="102">
        <v>6</v>
      </c>
      <c r="B19" s="111" t="s">
        <v>262</v>
      </c>
      <c r="C19" s="105"/>
      <c r="D19" s="112"/>
      <c r="E19" s="107"/>
    </row>
    <row r="20" spans="1:5" ht="31.5">
      <c r="A20" s="102">
        <v>7</v>
      </c>
      <c r="B20" s="103" t="s">
        <v>263</v>
      </c>
      <c r="C20" s="105"/>
      <c r="D20" s="113"/>
      <c r="E20" s="107"/>
    </row>
    <row r="21" spans="1:5" ht="18.75" customHeight="1">
      <c r="A21" s="102">
        <v>8</v>
      </c>
      <c r="B21" s="114" t="s">
        <v>264</v>
      </c>
      <c r="C21" s="105"/>
      <c r="D21" s="105"/>
      <c r="E21" s="107"/>
    </row>
    <row r="22" spans="1:5" ht="18.75" customHeight="1">
      <c r="A22" s="102">
        <v>9</v>
      </c>
      <c r="B22" s="114" t="s">
        <v>265</v>
      </c>
      <c r="C22" s="105"/>
      <c r="D22" s="115"/>
      <c r="E22" s="107"/>
    </row>
    <row r="23" spans="1:5" ht="18.75" customHeight="1">
      <c r="A23" s="102">
        <v>10</v>
      </c>
      <c r="B23" s="103" t="s">
        <v>266</v>
      </c>
      <c r="C23" s="105"/>
      <c r="D23" s="106"/>
      <c r="E23" s="107"/>
    </row>
    <row r="24" spans="1:5" ht="31.5">
      <c r="A24" s="102">
        <v>11</v>
      </c>
      <c r="B24" s="103" t="s">
        <v>267</v>
      </c>
      <c r="C24" s="105"/>
      <c r="D24" s="116"/>
      <c r="E24" s="107"/>
    </row>
    <row r="25" spans="1:5" ht="31.5" hidden="1">
      <c r="A25" s="102">
        <v>12</v>
      </c>
      <c r="B25" s="103" t="s">
        <v>268</v>
      </c>
      <c r="C25" s="105"/>
      <c r="D25" s="116"/>
      <c r="E25" s="107"/>
    </row>
    <row r="26" spans="1:5" ht="18.75" customHeight="1">
      <c r="A26" s="102">
        <v>12</v>
      </c>
      <c r="B26" s="103" t="s">
        <v>269</v>
      </c>
      <c r="C26" s="105"/>
      <c r="D26" s="116"/>
      <c r="E26" s="107"/>
    </row>
    <row r="27" spans="1:5" ht="18.75" customHeight="1">
      <c r="A27" s="102">
        <v>13</v>
      </c>
      <c r="B27" s="103" t="s">
        <v>270</v>
      </c>
      <c r="C27" s="105"/>
      <c r="D27" s="116"/>
      <c r="E27" s="107"/>
    </row>
    <row r="28" spans="1:5" ht="18.75" customHeight="1">
      <c r="A28" s="102">
        <v>14</v>
      </c>
      <c r="B28" s="103" t="s">
        <v>271</v>
      </c>
      <c r="C28" s="105"/>
      <c r="D28" s="116"/>
      <c r="E28" s="107"/>
    </row>
    <row r="29" spans="1:5" ht="18.75" customHeight="1">
      <c r="A29" s="102">
        <v>15</v>
      </c>
      <c r="B29" s="103" t="s">
        <v>272</v>
      </c>
      <c r="C29" s="105"/>
      <c r="D29" s="116"/>
      <c r="E29" s="107"/>
    </row>
    <row r="30" spans="1:5" ht="18.75" customHeight="1">
      <c r="A30" s="102">
        <v>16</v>
      </c>
      <c r="B30" s="103" t="s">
        <v>273</v>
      </c>
      <c r="C30" s="105"/>
      <c r="D30" s="116"/>
      <c r="E30" s="107"/>
    </row>
    <row r="31" spans="1:5" ht="18.75" customHeight="1">
      <c r="A31" s="102">
        <v>17</v>
      </c>
      <c r="B31" s="103" t="s">
        <v>274</v>
      </c>
      <c r="C31" s="105"/>
      <c r="D31" s="116"/>
      <c r="E31" s="107"/>
    </row>
    <row r="32" spans="1:5" ht="31.5">
      <c r="A32" s="102">
        <v>18</v>
      </c>
      <c r="B32" s="103" t="s">
        <v>275</v>
      </c>
      <c r="C32" s="105"/>
      <c r="D32" s="116"/>
      <c r="E32" s="107"/>
    </row>
    <row r="33" spans="2:5" ht="15.75">
      <c r="B33" s="117"/>
      <c r="C33" s="118"/>
      <c r="D33" s="119"/>
      <c r="E33" s="120"/>
    </row>
    <row r="34" spans="2:5" ht="15.75">
      <c r="B34" s="121" t="s">
        <v>276</v>
      </c>
      <c r="C34" s="118"/>
      <c r="D34" s="119"/>
      <c r="E34" s="120"/>
    </row>
    <row r="35" spans="2:5" ht="36" customHeight="1">
      <c r="B35" s="471" t="s">
        <v>277</v>
      </c>
      <c r="C35" s="471"/>
      <c r="D35" s="471"/>
      <c r="E35" s="471"/>
    </row>
    <row r="36" spans="2:5" ht="46.5" customHeight="1">
      <c r="B36" s="471" t="s">
        <v>278</v>
      </c>
      <c r="C36" s="471"/>
      <c r="D36" s="471"/>
      <c r="E36" s="471"/>
    </row>
    <row r="37" spans="2:5" ht="47.25" customHeight="1">
      <c r="B37" s="471" t="s">
        <v>279</v>
      </c>
      <c r="C37" s="471"/>
      <c r="D37" s="471"/>
      <c r="E37" s="471"/>
    </row>
  </sheetData>
  <sheetProtection/>
  <mergeCells count="15">
    <mergeCell ref="B2:E2"/>
    <mergeCell ref="B3:E3"/>
    <mergeCell ref="C5:E5"/>
    <mergeCell ref="C6:E6"/>
    <mergeCell ref="C7:E7"/>
    <mergeCell ref="C8:E8"/>
    <mergeCell ref="B35:E35"/>
    <mergeCell ref="B36:E36"/>
    <mergeCell ref="B37:E37"/>
    <mergeCell ref="A12:A13"/>
    <mergeCell ref="B12:B13"/>
    <mergeCell ref="C12:C13"/>
    <mergeCell ref="D12:D13"/>
    <mergeCell ref="E12:E13"/>
    <mergeCell ref="C14:E14"/>
  </mergeCells>
  <printOptions/>
  <pageMargins left="0" right="0" top="0.7480314960629921" bottom="0.7480314960629921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O20"/>
  <sheetViews>
    <sheetView zoomScalePageLayoutView="0" workbookViewId="0" topLeftCell="A1">
      <selection activeCell="N23" sqref="N23"/>
    </sheetView>
  </sheetViews>
  <sheetFormatPr defaultColWidth="9.00390625" defaultRowHeight="12.75"/>
  <cols>
    <col min="1" max="1" width="0.37109375" style="0" customWidth="1"/>
    <col min="2" max="2" width="28.25390625" style="92" customWidth="1"/>
    <col min="3" max="3" width="20.75390625" style="92" customWidth="1"/>
    <col min="4" max="4" width="7.375" style="92" customWidth="1"/>
    <col min="5" max="6" width="7.75390625" style="92" customWidth="1"/>
    <col min="7" max="7" width="8.125" style="92" customWidth="1"/>
    <col min="8" max="8" width="7.75390625" style="92" customWidth="1"/>
    <col min="9" max="9" width="7.875" style="92" customWidth="1"/>
    <col min="10" max="10" width="7.625" style="92" customWidth="1"/>
    <col min="11" max="11" width="7.875" style="92" customWidth="1"/>
    <col min="12" max="13" width="7.25390625" style="92" customWidth="1"/>
    <col min="14" max="16" width="9.125" style="92" customWidth="1"/>
    <col min="17" max="20" width="9.125" style="10" customWidth="1"/>
  </cols>
  <sheetData>
    <row r="1" ht="15.75">
      <c r="O1" s="122" t="s">
        <v>250</v>
      </c>
    </row>
    <row r="3" spans="2:13" ht="18.75">
      <c r="B3" s="486" t="s">
        <v>416</v>
      </c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</row>
    <row r="4" spans="2:13" ht="15.75" hidden="1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2:9" ht="15.75" hidden="1">
      <c r="B5" s="96" t="s">
        <v>1</v>
      </c>
      <c r="C5" s="482"/>
      <c r="D5" s="482"/>
      <c r="E5" s="482"/>
      <c r="F5" s="482"/>
      <c r="G5" s="482"/>
      <c r="H5" s="482"/>
      <c r="I5" s="482"/>
    </row>
    <row r="6" spans="2:9" ht="15.75" hidden="1">
      <c r="B6" s="96" t="s">
        <v>2</v>
      </c>
      <c r="C6" s="482"/>
      <c r="D6" s="482"/>
      <c r="E6" s="482"/>
      <c r="F6" s="482"/>
      <c r="G6" s="482"/>
      <c r="H6" s="482"/>
      <c r="I6" s="482"/>
    </row>
    <row r="7" spans="2:9" ht="15.75" hidden="1">
      <c r="B7" s="96" t="s">
        <v>3</v>
      </c>
      <c r="C7" s="482"/>
      <c r="D7" s="482"/>
      <c r="E7" s="482"/>
      <c r="F7" s="482"/>
      <c r="G7" s="482"/>
      <c r="H7" s="482"/>
      <c r="I7" s="482"/>
    </row>
    <row r="8" spans="2:9" ht="15.75" hidden="1">
      <c r="B8" s="96" t="s">
        <v>35</v>
      </c>
      <c r="C8" s="482"/>
      <c r="D8" s="482"/>
      <c r="E8" s="482"/>
      <c r="F8" s="482"/>
      <c r="G8" s="482"/>
      <c r="H8" s="482"/>
      <c r="I8" s="482"/>
    </row>
    <row r="9" spans="14:15" ht="15.75">
      <c r="N9" s="485" t="s">
        <v>280</v>
      </c>
      <c r="O9" s="485"/>
    </row>
    <row r="10" spans="2:15" ht="15.75">
      <c r="B10" s="484" t="s">
        <v>257</v>
      </c>
      <c r="C10" s="484" t="s">
        <v>417</v>
      </c>
      <c r="D10" s="482" t="s">
        <v>418</v>
      </c>
      <c r="E10" s="482"/>
      <c r="F10" s="482"/>
      <c r="G10" s="482"/>
      <c r="H10" s="482"/>
      <c r="I10" s="482"/>
      <c r="J10" s="482"/>
      <c r="K10" s="482"/>
      <c r="L10" s="482"/>
      <c r="M10" s="482"/>
      <c r="N10" s="484" t="s">
        <v>148</v>
      </c>
      <c r="O10" s="484"/>
    </row>
    <row r="11" spans="2:15" ht="15.75">
      <c r="B11" s="484"/>
      <c r="C11" s="484"/>
      <c r="D11" s="482" t="s">
        <v>281</v>
      </c>
      <c r="E11" s="482"/>
      <c r="F11" s="482"/>
      <c r="G11" s="482"/>
      <c r="H11" s="482"/>
      <c r="I11" s="482" t="s">
        <v>282</v>
      </c>
      <c r="J11" s="482"/>
      <c r="K11" s="482"/>
      <c r="L11" s="482"/>
      <c r="M11" s="482"/>
      <c r="N11" s="484"/>
      <c r="O11" s="484"/>
    </row>
    <row r="12" spans="2:15" ht="15.75">
      <c r="B12" s="484"/>
      <c r="C12" s="484"/>
      <c r="D12" s="107" t="s">
        <v>243</v>
      </c>
      <c r="E12" s="107" t="s">
        <v>283</v>
      </c>
      <c r="F12" s="107" t="s">
        <v>284</v>
      </c>
      <c r="G12" s="107" t="s">
        <v>285</v>
      </c>
      <c r="H12" s="107" t="s">
        <v>286</v>
      </c>
      <c r="I12" s="107" t="s">
        <v>243</v>
      </c>
      <c r="J12" s="107" t="s">
        <v>283</v>
      </c>
      <c r="K12" s="107" t="s">
        <v>284</v>
      </c>
      <c r="L12" s="107" t="s">
        <v>285</v>
      </c>
      <c r="M12" s="107" t="s">
        <v>286</v>
      </c>
      <c r="N12" s="484"/>
      <c r="O12" s="484"/>
    </row>
    <row r="13" spans="2:15" ht="15.75">
      <c r="B13" s="124" t="s">
        <v>243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482"/>
      <c r="O13" s="482"/>
    </row>
    <row r="14" spans="2:15" ht="15.75">
      <c r="B14" s="177" t="s">
        <v>432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482"/>
      <c r="O14" s="482"/>
    </row>
    <row r="15" spans="2:15" ht="15.75">
      <c r="B15" s="124" t="s">
        <v>287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482"/>
      <c r="O15" s="482"/>
    </row>
    <row r="16" spans="2:15" ht="15.75">
      <c r="B16" s="124" t="s">
        <v>152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482"/>
      <c r="O16" s="482"/>
    </row>
    <row r="19" ht="15.75">
      <c r="B19" s="92" t="s">
        <v>276</v>
      </c>
    </row>
    <row r="20" spans="2:13" ht="49.5" customHeight="1">
      <c r="B20" s="483" t="s">
        <v>288</v>
      </c>
      <c r="C20" s="483"/>
      <c r="D20" s="483"/>
      <c r="E20" s="483"/>
      <c r="F20" s="483"/>
      <c r="G20" s="483"/>
      <c r="H20" s="483"/>
      <c r="I20" s="483"/>
      <c r="J20" s="483"/>
      <c r="K20" s="483"/>
      <c r="L20" s="483"/>
      <c r="M20" s="483"/>
    </row>
  </sheetData>
  <sheetProtection/>
  <mergeCells count="17">
    <mergeCell ref="N9:O9"/>
    <mergeCell ref="I11:M11"/>
    <mergeCell ref="B3:M3"/>
    <mergeCell ref="C5:I5"/>
    <mergeCell ref="C6:I6"/>
    <mergeCell ref="C7:I7"/>
    <mergeCell ref="C8:I8"/>
    <mergeCell ref="N13:O13"/>
    <mergeCell ref="N14:O14"/>
    <mergeCell ref="N15:O15"/>
    <mergeCell ref="N16:O16"/>
    <mergeCell ref="B20:M20"/>
    <mergeCell ref="B10:B12"/>
    <mergeCell ref="C10:C12"/>
    <mergeCell ref="D10:M10"/>
    <mergeCell ref="N10:O12"/>
    <mergeCell ref="D11:H11"/>
  </mergeCells>
  <printOptions/>
  <pageMargins left="0" right="0" top="0.7480314960629921" bottom="0.7480314960629921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C20"/>
  <sheetViews>
    <sheetView zoomScalePageLayoutView="0" workbookViewId="0" topLeftCell="A1">
      <selection activeCell="B2" sqref="B2:C3"/>
    </sheetView>
  </sheetViews>
  <sheetFormatPr defaultColWidth="9.00390625" defaultRowHeight="12.75"/>
  <cols>
    <col min="1" max="1" width="4.375" style="0" customWidth="1"/>
    <col min="2" max="2" width="41.125" style="92" customWidth="1"/>
    <col min="3" max="3" width="50.00390625" style="92" customWidth="1"/>
  </cols>
  <sheetData>
    <row r="2" spans="2:3" ht="12.75">
      <c r="B2" s="487" t="s">
        <v>289</v>
      </c>
      <c r="C2" s="487"/>
    </row>
    <row r="3" spans="2:3" ht="43.5" customHeight="1">
      <c r="B3" s="487"/>
      <c r="C3" s="487"/>
    </row>
    <row r="4" ht="18.75" customHeight="1"/>
    <row r="5" spans="2:3" ht="99" customHeight="1">
      <c r="B5" s="124" t="s">
        <v>1</v>
      </c>
      <c r="C5" s="123" t="s">
        <v>414</v>
      </c>
    </row>
    <row r="6" spans="2:3" ht="15.75">
      <c r="B6" s="124" t="s">
        <v>2</v>
      </c>
      <c r="C6" s="123">
        <v>7453019764</v>
      </c>
    </row>
    <row r="7" spans="2:3" ht="15.75">
      <c r="B7" s="124" t="s">
        <v>3</v>
      </c>
      <c r="C7" s="102">
        <v>745301001</v>
      </c>
    </row>
    <row r="8" spans="2:3" ht="15.75">
      <c r="B8" s="124" t="s">
        <v>35</v>
      </c>
      <c r="C8" s="124" t="s">
        <v>162</v>
      </c>
    </row>
    <row r="9" spans="2:3" ht="16.5" customHeight="1">
      <c r="B9" s="124" t="s">
        <v>48</v>
      </c>
      <c r="C9" s="102" t="s">
        <v>421</v>
      </c>
    </row>
    <row r="12" spans="2:3" ht="15.75">
      <c r="B12" s="107" t="s">
        <v>140</v>
      </c>
      <c r="C12" s="107" t="s">
        <v>38</v>
      </c>
    </row>
    <row r="13" spans="2:3" ht="52.5" customHeight="1">
      <c r="B13" s="126" t="s">
        <v>157</v>
      </c>
      <c r="C13" s="102" t="s">
        <v>171</v>
      </c>
    </row>
    <row r="14" spans="2:3" ht="47.25" customHeight="1">
      <c r="B14" s="126" t="s">
        <v>158</v>
      </c>
      <c r="C14" s="102" t="s">
        <v>171</v>
      </c>
    </row>
    <row r="15" spans="2:3" ht="63" customHeight="1">
      <c r="B15" s="126" t="s">
        <v>159</v>
      </c>
      <c r="C15" s="102" t="s">
        <v>171</v>
      </c>
    </row>
    <row r="16" spans="2:3" ht="43.5" customHeight="1">
      <c r="B16" s="126" t="s">
        <v>290</v>
      </c>
      <c r="C16" s="124"/>
    </row>
    <row r="18" ht="15.75">
      <c r="B18" s="92" t="s">
        <v>276</v>
      </c>
    </row>
    <row r="19" spans="2:3" ht="15.75" hidden="1">
      <c r="B19" s="488" t="s">
        <v>291</v>
      </c>
      <c r="C19" s="488"/>
    </row>
    <row r="20" spans="2:3" ht="51" customHeight="1">
      <c r="B20" s="488" t="s">
        <v>292</v>
      </c>
      <c r="C20" s="488"/>
    </row>
  </sheetData>
  <sheetProtection/>
  <mergeCells count="3">
    <mergeCell ref="B2:C3"/>
    <mergeCell ref="B19:C19"/>
    <mergeCell ref="B20:C20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48">
      <selection activeCell="B7" sqref="B7:E7"/>
    </sheetView>
  </sheetViews>
  <sheetFormatPr defaultColWidth="9.00390625" defaultRowHeight="12.75"/>
  <cols>
    <col min="1" max="1" width="28.75390625" style="0" customWidth="1"/>
    <col min="5" max="5" width="40.875" style="0" customWidth="1"/>
    <col min="6" max="6" width="5.625" style="0" hidden="1" customWidth="1"/>
    <col min="7" max="7" width="9.125" style="0" hidden="1" customWidth="1"/>
    <col min="8" max="8" width="2.00390625" style="0" hidden="1" customWidth="1"/>
    <col min="9" max="9" width="9.125" style="0" hidden="1" customWidth="1"/>
    <col min="10" max="10" width="0.6171875" style="0" hidden="1" customWidth="1"/>
  </cols>
  <sheetData>
    <row r="1" spans="1:10" ht="65.25" customHeight="1">
      <c r="A1" s="390" t="s">
        <v>410</v>
      </c>
      <c r="B1" s="390"/>
      <c r="C1" s="390"/>
      <c r="D1" s="390"/>
      <c r="E1" s="390"/>
      <c r="F1" s="390"/>
      <c r="G1" s="390"/>
      <c r="H1" s="390"/>
      <c r="I1" s="390"/>
      <c r="J1" s="390"/>
    </row>
    <row r="2" spans="1:10" ht="1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54.75" customHeight="1">
      <c r="A3" s="64" t="s">
        <v>1</v>
      </c>
      <c r="B3" s="426" t="s">
        <v>414</v>
      </c>
      <c r="C3" s="489"/>
      <c r="D3" s="489"/>
      <c r="E3" s="490"/>
      <c r="F3" s="10"/>
      <c r="G3" s="47"/>
      <c r="H3" s="491"/>
      <c r="I3" s="491"/>
      <c r="J3" s="10"/>
    </row>
    <row r="4" spans="1:10" ht="15">
      <c r="A4" s="20" t="s">
        <v>2</v>
      </c>
      <c r="B4" s="492">
        <v>7453019764</v>
      </c>
      <c r="C4" s="492"/>
      <c r="D4" s="492"/>
      <c r="E4" s="492"/>
      <c r="F4" s="10"/>
      <c r="G4" s="10"/>
      <c r="H4" s="10"/>
      <c r="I4" s="10"/>
      <c r="J4" s="10"/>
    </row>
    <row r="5" spans="1:10" ht="15">
      <c r="A5" s="20" t="s">
        <v>3</v>
      </c>
      <c r="B5" s="492">
        <v>745301001</v>
      </c>
      <c r="C5" s="492"/>
      <c r="D5" s="492"/>
      <c r="E5" s="492"/>
      <c r="F5" s="10"/>
      <c r="G5" s="10"/>
      <c r="H5" s="10"/>
      <c r="I5" s="10"/>
      <c r="J5" s="10"/>
    </row>
    <row r="6" spans="1:10" ht="15">
      <c r="A6" s="20" t="s">
        <v>35</v>
      </c>
      <c r="B6" s="492" t="s">
        <v>172</v>
      </c>
      <c r="C6" s="492"/>
      <c r="D6" s="492"/>
      <c r="E6" s="492"/>
      <c r="F6" s="10"/>
      <c r="G6" s="10"/>
      <c r="H6" s="10"/>
      <c r="I6" s="10"/>
      <c r="J6" s="10"/>
    </row>
    <row r="7" spans="1:10" ht="15">
      <c r="A7" s="20" t="s">
        <v>160</v>
      </c>
      <c r="B7" s="492">
        <v>2011</v>
      </c>
      <c r="C7" s="492"/>
      <c r="D7" s="492"/>
      <c r="E7" s="492"/>
      <c r="F7" s="10"/>
      <c r="G7" s="10"/>
      <c r="H7" s="10"/>
      <c r="I7" s="10"/>
      <c r="J7" s="10"/>
    </row>
    <row r="8" spans="1:10" ht="15">
      <c r="A8" s="47"/>
      <c r="B8" s="48"/>
      <c r="C8" s="48"/>
      <c r="D8" s="48"/>
      <c r="E8" s="48"/>
      <c r="F8" s="10"/>
      <c r="G8" s="10"/>
      <c r="H8" s="10"/>
      <c r="I8" s="10"/>
      <c r="J8" s="10"/>
    </row>
    <row r="9" spans="1:10" ht="15">
      <c r="A9" s="56"/>
      <c r="B9" s="57"/>
      <c r="C9" s="57"/>
      <c r="D9" s="57"/>
      <c r="E9" s="57"/>
      <c r="F9" s="10"/>
      <c r="G9" s="10"/>
      <c r="H9" s="10"/>
      <c r="I9" s="10"/>
      <c r="J9" s="10"/>
    </row>
    <row r="10" spans="1:10" ht="15">
      <c r="A10" s="56"/>
      <c r="B10" s="57"/>
      <c r="C10" s="57"/>
      <c r="D10" s="57"/>
      <c r="E10" s="57"/>
      <c r="F10" s="10"/>
      <c r="G10" s="10"/>
      <c r="H10" s="10"/>
      <c r="I10" s="10"/>
      <c r="J10" s="10"/>
    </row>
    <row r="11" spans="1:10" ht="15">
      <c r="A11" s="56"/>
      <c r="B11" s="57"/>
      <c r="C11" s="57"/>
      <c r="D11" s="57"/>
      <c r="E11" s="57"/>
      <c r="F11" s="10"/>
      <c r="G11" s="10"/>
      <c r="H11" s="10"/>
      <c r="I11" s="10"/>
      <c r="J11" s="10"/>
    </row>
    <row r="12" spans="1:10" ht="15">
      <c r="A12" s="56"/>
      <c r="B12" s="57"/>
      <c r="C12" s="57"/>
      <c r="D12" s="57"/>
      <c r="E12" s="57"/>
      <c r="F12" s="10"/>
      <c r="G12" s="10"/>
      <c r="H12" s="10"/>
      <c r="I12" s="10"/>
      <c r="J12" s="10"/>
    </row>
    <row r="13" spans="1:10" ht="15">
      <c r="A13" s="56"/>
      <c r="B13" s="57"/>
      <c r="C13" s="57"/>
      <c r="D13" s="57"/>
      <c r="E13" s="57"/>
      <c r="F13" s="10"/>
      <c r="G13" s="10"/>
      <c r="H13" s="10"/>
      <c r="I13" s="10"/>
      <c r="J13" s="10"/>
    </row>
    <row r="14" spans="1:10" ht="15">
      <c r="A14" s="56"/>
      <c r="B14" s="57"/>
      <c r="C14" s="57"/>
      <c r="D14" s="57"/>
      <c r="E14" s="57"/>
      <c r="F14" s="10"/>
      <c r="G14" s="10"/>
      <c r="H14" s="10"/>
      <c r="I14" s="10"/>
      <c r="J14" s="10"/>
    </row>
    <row r="15" spans="1:10" ht="15">
      <c r="A15" s="56"/>
      <c r="B15" s="57"/>
      <c r="C15" s="57"/>
      <c r="D15" s="57"/>
      <c r="E15" s="57"/>
      <c r="F15" s="10"/>
      <c r="G15" s="10"/>
      <c r="H15" s="10"/>
      <c r="I15" s="10"/>
      <c r="J15" s="10"/>
    </row>
    <row r="16" spans="1:10" ht="15">
      <c r="A16" s="56"/>
      <c r="B16" s="57"/>
      <c r="C16" s="57"/>
      <c r="D16" s="57"/>
      <c r="E16" s="57"/>
      <c r="F16" s="10"/>
      <c r="G16" s="10"/>
      <c r="H16" s="10"/>
      <c r="I16" s="10"/>
      <c r="J16" s="10"/>
    </row>
    <row r="17" spans="1:10" ht="15">
      <c r="A17" s="56"/>
      <c r="B17" s="57"/>
      <c r="C17" s="57"/>
      <c r="D17" s="57"/>
      <c r="E17" s="57"/>
      <c r="F17" s="10"/>
      <c r="G17" s="10"/>
      <c r="H17" s="10"/>
      <c r="I17" s="10"/>
      <c r="J17" s="10"/>
    </row>
    <row r="18" spans="1:10" ht="15">
      <c r="A18" s="56"/>
      <c r="B18" s="57"/>
      <c r="C18" s="57"/>
      <c r="D18" s="57"/>
      <c r="E18" s="57"/>
      <c r="F18" s="10"/>
      <c r="G18" s="10"/>
      <c r="H18" s="10"/>
      <c r="I18" s="10"/>
      <c r="J18" s="10"/>
    </row>
    <row r="19" spans="1:10" ht="15">
      <c r="A19" s="56"/>
      <c r="B19" s="57"/>
      <c r="C19" s="57"/>
      <c r="D19" s="57"/>
      <c r="E19" s="57"/>
      <c r="F19" s="10"/>
      <c r="G19" s="10"/>
      <c r="H19" s="10"/>
      <c r="I19" s="10"/>
      <c r="J19" s="10"/>
    </row>
    <row r="20" spans="1:10" ht="15">
      <c r="A20" s="56"/>
      <c r="B20" s="57"/>
      <c r="C20" s="57"/>
      <c r="D20" s="57"/>
      <c r="E20" s="57"/>
      <c r="F20" s="10"/>
      <c r="G20" s="10"/>
      <c r="H20" s="10"/>
      <c r="I20" s="10"/>
      <c r="J20" s="10"/>
    </row>
    <row r="21" spans="1:10" ht="15">
      <c r="A21" s="56"/>
      <c r="B21" s="57"/>
      <c r="C21" s="57"/>
      <c r="D21" s="57"/>
      <c r="E21" s="57"/>
      <c r="F21" s="10"/>
      <c r="G21" s="10"/>
      <c r="H21" s="10"/>
      <c r="I21" s="10"/>
      <c r="J21" s="10"/>
    </row>
    <row r="22" spans="1:10" ht="15">
      <c r="A22" s="56"/>
      <c r="B22" s="57"/>
      <c r="C22" s="57"/>
      <c r="D22" s="57"/>
      <c r="E22" s="57"/>
      <c r="F22" s="10"/>
      <c r="G22" s="10"/>
      <c r="H22" s="10"/>
      <c r="I22" s="10"/>
      <c r="J22" s="10"/>
    </row>
    <row r="23" spans="1:10" ht="15">
      <c r="A23" s="56"/>
      <c r="B23" s="57"/>
      <c r="C23" s="57"/>
      <c r="D23" s="57"/>
      <c r="E23" s="57"/>
      <c r="F23" s="10"/>
      <c r="G23" s="10"/>
      <c r="H23" s="10"/>
      <c r="I23" s="10"/>
      <c r="J23" s="10"/>
    </row>
    <row r="24" spans="1:10" ht="15">
      <c r="A24" s="56"/>
      <c r="B24" s="57"/>
      <c r="C24" s="57"/>
      <c r="D24" s="57"/>
      <c r="E24" s="57"/>
      <c r="F24" s="10"/>
      <c r="G24" s="10"/>
      <c r="H24" s="10"/>
      <c r="I24" s="10"/>
      <c r="J24" s="10"/>
    </row>
    <row r="25" spans="1:10" ht="15">
      <c r="A25" s="56"/>
      <c r="B25" s="57"/>
      <c r="C25" s="57"/>
      <c r="D25" s="57"/>
      <c r="E25" s="57"/>
      <c r="F25" s="10"/>
      <c r="G25" s="10"/>
      <c r="H25" s="10"/>
      <c r="I25" s="10"/>
      <c r="J25" s="10"/>
    </row>
    <row r="26" spans="1:10" ht="15">
      <c r="A26" s="56"/>
      <c r="B26" s="57"/>
      <c r="C26" s="57"/>
      <c r="D26" s="57"/>
      <c r="E26" s="57"/>
      <c r="F26" s="10"/>
      <c r="G26" s="10"/>
      <c r="H26" s="10"/>
      <c r="I26" s="10"/>
      <c r="J26" s="10"/>
    </row>
    <row r="27" spans="1:10" ht="15">
      <c r="A27" s="56"/>
      <c r="B27" s="57"/>
      <c r="C27" s="57"/>
      <c r="D27" s="57"/>
      <c r="E27" s="57"/>
      <c r="F27" s="10"/>
      <c r="G27" s="10"/>
      <c r="H27" s="10"/>
      <c r="I27" s="10"/>
      <c r="J27" s="10"/>
    </row>
    <row r="28" spans="1:10" ht="15">
      <c r="A28" s="56"/>
      <c r="B28" s="57"/>
      <c r="C28" s="57"/>
      <c r="D28" s="57"/>
      <c r="E28" s="57"/>
      <c r="F28" s="10"/>
      <c r="G28" s="10"/>
      <c r="H28" s="10"/>
      <c r="I28" s="10"/>
      <c r="J28" s="10"/>
    </row>
    <row r="29" spans="1:10" ht="15">
      <c r="A29" s="47"/>
      <c r="B29" s="48"/>
      <c r="C29" s="48"/>
      <c r="D29" s="48"/>
      <c r="E29" s="48"/>
      <c r="F29" s="10"/>
      <c r="G29" s="10"/>
      <c r="H29" s="10"/>
      <c r="I29" s="10"/>
      <c r="J29" s="10"/>
    </row>
    <row r="31" spans="1:10" ht="26.25" customHeight="1">
      <c r="A31" s="430" t="s">
        <v>161</v>
      </c>
      <c r="B31" s="430"/>
      <c r="C31" s="430"/>
      <c r="D31" s="430"/>
      <c r="E31" s="430"/>
      <c r="F31" s="430"/>
      <c r="G31" s="430"/>
      <c r="H31" s="430"/>
      <c r="I31" s="430"/>
      <c r="J31" s="430"/>
    </row>
  </sheetData>
  <sheetProtection/>
  <mergeCells count="8">
    <mergeCell ref="A1:J1"/>
    <mergeCell ref="B3:E3"/>
    <mergeCell ref="H3:I3"/>
    <mergeCell ref="B4:E4"/>
    <mergeCell ref="A31:J31"/>
    <mergeCell ref="B5:E5"/>
    <mergeCell ref="B6:E6"/>
    <mergeCell ref="B7:E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6"/>
  <legacyDrawing r:id="rId5"/>
  <oleObjects>
    <oleObject progId="Word.Document.8" shapeId="1628974" r:id="rId1"/>
    <oleObject progId="Word.Document.8" shapeId="1677604" r:id="rId2"/>
    <oleObject progId="Word.Document.8" shapeId="1684203" r:id="rId3"/>
    <oleObject progId="Word.Document.8" shapeId="1686961" r:id="rId4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4">
      <selection activeCell="C26" sqref="C26"/>
    </sheetView>
  </sheetViews>
  <sheetFormatPr defaultColWidth="9.00390625" defaultRowHeight="12.75"/>
  <cols>
    <col min="1" max="1" width="5.375" style="94" customWidth="1"/>
    <col min="2" max="2" width="38.875" style="92" customWidth="1"/>
    <col min="3" max="3" width="44.375" style="92" customWidth="1"/>
    <col min="4" max="4" width="9.125" style="92" customWidth="1"/>
    <col min="5" max="7" width="9.125" style="94" customWidth="1"/>
  </cols>
  <sheetData>
    <row r="1" spans="2:3" ht="42" customHeight="1">
      <c r="B1" s="493" t="s">
        <v>293</v>
      </c>
      <c r="C1" s="493"/>
    </row>
    <row r="2" spans="2:3" ht="15.75">
      <c r="B2" s="127"/>
      <c r="C2" s="127"/>
    </row>
    <row r="3" spans="2:3" ht="99.75" customHeight="1">
      <c r="B3" s="124" t="s">
        <v>1</v>
      </c>
      <c r="C3" s="123" t="s">
        <v>414</v>
      </c>
    </row>
    <row r="4" spans="2:3" ht="15.75">
      <c r="B4" s="124" t="s">
        <v>2</v>
      </c>
      <c r="C4" s="107">
        <v>7453019764</v>
      </c>
    </row>
    <row r="5" spans="2:3" ht="15.75">
      <c r="B5" s="124" t="s">
        <v>3</v>
      </c>
      <c r="C5" s="107">
        <v>745301001</v>
      </c>
    </row>
    <row r="6" spans="2:3" ht="15.75">
      <c r="B6" s="124" t="s">
        <v>160</v>
      </c>
      <c r="C6" s="107" t="s">
        <v>421</v>
      </c>
    </row>
    <row r="7" spans="2:3" ht="15.75">
      <c r="B7" s="128"/>
      <c r="C7" s="128"/>
    </row>
    <row r="8" spans="2:3" ht="48" customHeight="1">
      <c r="B8" s="129" t="s">
        <v>294</v>
      </c>
      <c r="C8" s="123" t="s">
        <v>433</v>
      </c>
    </row>
    <row r="9" spans="2:3" ht="28.5" customHeight="1">
      <c r="B9" s="130" t="s">
        <v>295</v>
      </c>
      <c r="C9" s="102" t="s">
        <v>434</v>
      </c>
    </row>
    <row r="10" spans="2:3" ht="38.25" customHeight="1">
      <c r="B10" s="130" t="s">
        <v>296</v>
      </c>
      <c r="C10" s="123" t="s">
        <v>162</v>
      </c>
    </row>
    <row r="11" spans="2:3" ht="28.5" customHeight="1">
      <c r="B11" s="130" t="s">
        <v>297</v>
      </c>
      <c r="C11" s="176" t="s">
        <v>435</v>
      </c>
    </row>
    <row r="12" spans="2:3" ht="27" customHeight="1">
      <c r="B12" s="130" t="s">
        <v>298</v>
      </c>
      <c r="C12" s="102"/>
    </row>
    <row r="14" spans="2:7" ht="22.5" customHeight="1">
      <c r="B14" s="96" t="s">
        <v>299</v>
      </c>
      <c r="C14" s="96"/>
      <c r="D14" s="94"/>
      <c r="E14"/>
      <c r="F14"/>
      <c r="G14"/>
    </row>
    <row r="15" spans="2:7" ht="36" customHeight="1">
      <c r="B15" s="494" t="s">
        <v>300</v>
      </c>
      <c r="C15" s="495"/>
      <c r="D15" s="94"/>
      <c r="E15"/>
      <c r="F15"/>
      <c r="G15"/>
    </row>
    <row r="16" spans="2:7" ht="51" customHeight="1">
      <c r="B16" s="496" t="s">
        <v>301</v>
      </c>
      <c r="C16" s="497"/>
      <c r="D16" s="94"/>
      <c r="E16"/>
      <c r="F16"/>
      <c r="G16"/>
    </row>
    <row r="18" spans="2:3" ht="32.25" customHeight="1" hidden="1">
      <c r="B18" s="488" t="s">
        <v>302</v>
      </c>
      <c r="C18" s="488"/>
    </row>
  </sheetData>
  <sheetProtection/>
  <mergeCells count="4">
    <mergeCell ref="B1:C1"/>
    <mergeCell ref="B15:C15"/>
    <mergeCell ref="B16:C16"/>
    <mergeCell ref="B18:C18"/>
  </mergeCells>
  <hyperlinks>
    <hyperlink ref="C11" r:id="rId1" display="sliva.86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27" sqref="A27:H27"/>
    </sheetView>
  </sheetViews>
  <sheetFormatPr defaultColWidth="9.00390625" defaultRowHeight="12.75"/>
  <cols>
    <col min="1" max="1" width="11.125" style="0" bestFit="1" customWidth="1"/>
    <col min="2" max="2" width="28.25390625" style="0" customWidth="1"/>
    <col min="3" max="3" width="20.75390625" style="0" customWidth="1"/>
    <col min="4" max="4" width="6.125" style="0" customWidth="1"/>
    <col min="5" max="5" width="6.00390625" style="0" customWidth="1"/>
    <col min="6" max="6" width="6.625" style="0" customWidth="1"/>
    <col min="7" max="7" width="7.00390625" style="0" customWidth="1"/>
    <col min="8" max="8" width="9.625" style="0" customWidth="1"/>
  </cols>
  <sheetData>
    <row r="1" spans="1:8" ht="12.75">
      <c r="A1" s="335" t="s">
        <v>0</v>
      </c>
      <c r="B1" s="335"/>
      <c r="C1" s="335"/>
      <c r="D1" s="335"/>
      <c r="E1" s="335"/>
      <c r="F1" s="335"/>
      <c r="G1" s="335"/>
      <c r="H1" s="335"/>
    </row>
    <row r="2" spans="1:8" ht="30.75" customHeight="1">
      <c r="A2" s="335"/>
      <c r="B2" s="335"/>
      <c r="C2" s="335"/>
      <c r="D2" s="335"/>
      <c r="E2" s="335"/>
      <c r="F2" s="335"/>
      <c r="G2" s="335"/>
      <c r="H2" s="335"/>
    </row>
    <row r="3" spans="1:8" ht="18.75">
      <c r="A3" s="1"/>
      <c r="B3" s="1"/>
      <c r="C3" s="1"/>
      <c r="D3" s="1"/>
      <c r="E3" s="1"/>
      <c r="F3" s="1"/>
      <c r="G3" s="1"/>
      <c r="H3" s="1"/>
    </row>
    <row r="4" spans="1:8" ht="33.75" customHeight="1">
      <c r="A4" s="336" t="s">
        <v>303</v>
      </c>
      <c r="B4" s="336"/>
      <c r="C4" s="336"/>
      <c r="D4" s="336"/>
      <c r="E4" s="336"/>
      <c r="F4" s="336"/>
      <c r="G4" s="336"/>
      <c r="H4" s="336"/>
    </row>
    <row r="5" ht="13.5" thickBot="1"/>
    <row r="6" spans="1:8" ht="66" customHeight="1" thickTop="1">
      <c r="A6" s="337" t="s">
        <v>1</v>
      </c>
      <c r="B6" s="338"/>
      <c r="C6" s="339" t="s">
        <v>411</v>
      </c>
      <c r="D6" s="340"/>
      <c r="E6" s="340"/>
      <c r="F6" s="340"/>
      <c r="G6" s="340"/>
      <c r="H6" s="341"/>
    </row>
    <row r="7" spans="1:8" ht="15">
      <c r="A7" s="342" t="s">
        <v>2</v>
      </c>
      <c r="B7" s="343"/>
      <c r="C7" s="344">
        <v>7453019764</v>
      </c>
      <c r="D7" s="344"/>
      <c r="E7" s="344"/>
      <c r="F7" s="344"/>
      <c r="G7" s="344"/>
      <c r="H7" s="345"/>
    </row>
    <row r="8" spans="1:8" ht="15">
      <c r="A8" s="342" t="s">
        <v>3</v>
      </c>
      <c r="B8" s="343"/>
      <c r="C8" s="344">
        <v>745301001</v>
      </c>
      <c r="D8" s="344"/>
      <c r="E8" s="344"/>
      <c r="F8" s="344"/>
      <c r="G8" s="344"/>
      <c r="H8" s="345"/>
    </row>
    <row r="9" spans="1:8" ht="15.75" thickBot="1">
      <c r="A9" s="346" t="s">
        <v>4</v>
      </c>
      <c r="B9" s="347"/>
      <c r="C9" s="344" t="s">
        <v>162</v>
      </c>
      <c r="D9" s="344"/>
      <c r="E9" s="344"/>
      <c r="F9" s="344"/>
      <c r="G9" s="344"/>
      <c r="H9" s="345"/>
    </row>
    <row r="10" spans="1:8" ht="13.5" thickTop="1">
      <c r="A10" s="348" t="s">
        <v>5</v>
      </c>
      <c r="B10" s="349"/>
      <c r="C10" s="352" t="s">
        <v>425</v>
      </c>
      <c r="D10" s="353"/>
      <c r="E10" s="353"/>
      <c r="F10" s="353"/>
      <c r="G10" s="353"/>
      <c r="H10" s="354"/>
    </row>
    <row r="11" spans="1:8" ht="18.75" customHeight="1">
      <c r="A11" s="350"/>
      <c r="B11" s="351"/>
      <c r="C11" s="355"/>
      <c r="D11" s="356"/>
      <c r="E11" s="356"/>
      <c r="F11" s="356"/>
      <c r="G11" s="356"/>
      <c r="H11" s="357"/>
    </row>
    <row r="12" spans="1:8" ht="30.75" customHeight="1">
      <c r="A12" s="350" t="s">
        <v>6</v>
      </c>
      <c r="B12" s="351"/>
      <c r="C12" s="358" t="s">
        <v>163</v>
      </c>
      <c r="D12" s="359"/>
      <c r="E12" s="359"/>
      <c r="F12" s="359"/>
      <c r="G12" s="359"/>
      <c r="H12" s="360"/>
    </row>
    <row r="13" spans="1:8" ht="15">
      <c r="A13" s="350" t="s">
        <v>7</v>
      </c>
      <c r="B13" s="351"/>
      <c r="C13" s="361" t="s">
        <v>419</v>
      </c>
      <c r="D13" s="361"/>
      <c r="E13" s="361"/>
      <c r="F13" s="361"/>
      <c r="G13" s="361"/>
      <c r="H13" s="362"/>
    </row>
    <row r="14" spans="1:8" ht="15.75" thickBot="1">
      <c r="A14" s="363" t="s">
        <v>8</v>
      </c>
      <c r="B14" s="364"/>
      <c r="C14" s="365" t="s">
        <v>164</v>
      </c>
      <c r="D14" s="365"/>
      <c r="E14" s="365"/>
      <c r="F14" s="365"/>
      <c r="G14" s="365"/>
      <c r="H14" s="366"/>
    </row>
    <row r="15" spans="1:8" ht="40.5" customHeight="1" thickBot="1" thickTop="1">
      <c r="A15" s="367" t="s">
        <v>426</v>
      </c>
      <c r="B15" s="368"/>
      <c r="C15" s="368"/>
      <c r="D15" s="368"/>
      <c r="E15" s="368"/>
      <c r="F15" s="368"/>
      <c r="G15" s="368"/>
      <c r="H15" s="369"/>
    </row>
    <row r="16" spans="1:8" ht="14.25" thickBot="1" thickTop="1">
      <c r="A16" s="370" t="s">
        <v>9</v>
      </c>
      <c r="B16" s="370"/>
      <c r="C16" s="370" t="s">
        <v>10</v>
      </c>
      <c r="D16" s="370" t="s">
        <v>11</v>
      </c>
      <c r="E16" s="370"/>
      <c r="F16" s="370"/>
      <c r="G16" s="370"/>
      <c r="H16" s="370" t="s">
        <v>12</v>
      </c>
    </row>
    <row r="17" spans="1:8" ht="47.25" customHeight="1" thickBot="1" thickTop="1">
      <c r="A17" s="370"/>
      <c r="B17" s="370"/>
      <c r="C17" s="370"/>
      <c r="D17" s="3" t="s">
        <v>13</v>
      </c>
      <c r="E17" s="3" t="s">
        <v>14</v>
      </c>
      <c r="F17" s="3" t="s">
        <v>15</v>
      </c>
      <c r="G17" s="3" t="s">
        <v>16</v>
      </c>
      <c r="H17" s="370"/>
    </row>
    <row r="18" spans="1:8" ht="78.75" customHeight="1" thickBot="1" thickTop="1">
      <c r="A18" s="371" t="s">
        <v>17</v>
      </c>
      <c r="B18" s="4" t="s">
        <v>18</v>
      </c>
      <c r="C18" s="3" t="s">
        <v>427</v>
      </c>
      <c r="D18" s="6"/>
      <c r="E18" s="6"/>
      <c r="F18" s="6"/>
      <c r="G18" s="6"/>
      <c r="H18" s="7"/>
    </row>
    <row r="19" spans="1:8" ht="14.25" thickBot="1" thickTop="1">
      <c r="A19" s="371"/>
      <c r="B19" s="8" t="s">
        <v>19</v>
      </c>
      <c r="C19" s="3"/>
      <c r="D19" s="9"/>
      <c r="E19" s="9"/>
      <c r="F19" s="9"/>
      <c r="G19" s="9"/>
      <c r="H19" s="6"/>
    </row>
    <row r="20" spans="1:8" ht="81.75" customHeight="1" thickBot="1" thickTop="1">
      <c r="A20" s="372" t="s">
        <v>20</v>
      </c>
      <c r="B20" s="4" t="s">
        <v>18</v>
      </c>
      <c r="C20" s="3" t="s">
        <v>427</v>
      </c>
      <c r="D20" s="9"/>
      <c r="E20" s="9"/>
      <c r="F20" s="9"/>
      <c r="G20" s="9"/>
      <c r="H20" s="6"/>
    </row>
    <row r="21" spans="1:8" ht="18" customHeight="1" thickBot="1" thickTop="1">
      <c r="A21" s="372"/>
      <c r="B21" s="4" t="s">
        <v>19</v>
      </c>
      <c r="C21" s="3"/>
      <c r="D21" s="9"/>
      <c r="E21" s="9"/>
      <c r="F21" s="9"/>
      <c r="G21" s="9"/>
      <c r="H21" s="6"/>
    </row>
    <row r="22" spans="1:8" ht="29.25" customHeight="1" thickBot="1" thickTop="1">
      <c r="A22" s="373" t="s">
        <v>21</v>
      </c>
      <c r="B22" s="374"/>
      <c r="C22" s="374"/>
      <c r="D22" s="374"/>
      <c r="E22" s="374"/>
      <c r="F22" s="374"/>
      <c r="G22" s="374"/>
      <c r="H22" s="375"/>
    </row>
    <row r="23" spans="1:8" ht="20.25" customHeight="1" thickBot="1" thickTop="1">
      <c r="A23" s="371" t="s">
        <v>17</v>
      </c>
      <c r="B23" s="4" t="s">
        <v>22</v>
      </c>
      <c r="C23" s="5"/>
      <c r="D23" s="6"/>
      <c r="E23" s="6"/>
      <c r="F23" s="6"/>
      <c r="G23" s="6"/>
      <c r="H23" s="7"/>
    </row>
    <row r="24" spans="1:8" ht="14.25" thickBot="1" thickTop="1">
      <c r="A24" s="371"/>
      <c r="B24" s="8" t="s">
        <v>23</v>
      </c>
      <c r="C24" s="6"/>
      <c r="D24" s="9"/>
      <c r="E24" s="9"/>
      <c r="F24" s="9"/>
      <c r="G24" s="9"/>
      <c r="H24" s="6"/>
    </row>
    <row r="25" spans="1:8" ht="19.5" customHeight="1" thickBot="1" thickTop="1">
      <c r="A25" s="372" t="s">
        <v>20</v>
      </c>
      <c r="B25" s="4" t="s">
        <v>22</v>
      </c>
      <c r="C25" s="6"/>
      <c r="D25" s="9"/>
      <c r="E25" s="9"/>
      <c r="F25" s="9"/>
      <c r="G25" s="9"/>
      <c r="H25" s="6"/>
    </row>
    <row r="26" spans="1:8" ht="14.25" thickBot="1" thickTop="1">
      <c r="A26" s="372"/>
      <c r="B26" s="8" t="s">
        <v>23</v>
      </c>
      <c r="C26" s="9"/>
      <c r="D26" s="9"/>
      <c r="E26" s="9"/>
      <c r="F26" s="9"/>
      <c r="G26" s="9"/>
      <c r="H26" s="6"/>
    </row>
    <row r="27" spans="1:8" ht="30" customHeight="1" thickBot="1" thickTop="1">
      <c r="A27" s="373" t="s">
        <v>24</v>
      </c>
      <c r="B27" s="374"/>
      <c r="C27" s="374"/>
      <c r="D27" s="374"/>
      <c r="E27" s="374"/>
      <c r="F27" s="374"/>
      <c r="G27" s="374"/>
      <c r="H27" s="375"/>
    </row>
    <row r="28" spans="1:8" ht="19.5" customHeight="1" thickBot="1" thickTop="1">
      <c r="A28" s="372" t="s">
        <v>17</v>
      </c>
      <c r="B28" s="4" t="s">
        <v>22</v>
      </c>
      <c r="C28" s="5"/>
      <c r="D28" s="6"/>
      <c r="E28" s="6"/>
      <c r="F28" s="6"/>
      <c r="G28" s="6"/>
      <c r="H28" s="7"/>
    </row>
    <row r="29" spans="1:8" ht="14.25" thickBot="1" thickTop="1">
      <c r="A29" s="372"/>
      <c r="B29" s="8" t="s">
        <v>23</v>
      </c>
      <c r="C29" s="6"/>
      <c r="D29" s="9"/>
      <c r="E29" s="9"/>
      <c r="F29" s="9"/>
      <c r="G29" s="9"/>
      <c r="H29" s="6"/>
    </row>
    <row r="30" spans="1:8" ht="18.75" customHeight="1" thickBot="1" thickTop="1">
      <c r="A30" s="372" t="s">
        <v>20</v>
      </c>
      <c r="B30" s="4" t="s">
        <v>22</v>
      </c>
      <c r="C30" s="6"/>
      <c r="D30" s="9"/>
      <c r="E30" s="9"/>
      <c r="F30" s="9"/>
      <c r="G30" s="9"/>
      <c r="H30" s="6"/>
    </row>
    <row r="31" spans="1:8" ht="14.25" thickBot="1" thickTop="1">
      <c r="A31" s="372"/>
      <c r="B31" s="8" t="s">
        <v>23</v>
      </c>
      <c r="C31" s="9"/>
      <c r="D31" s="9"/>
      <c r="E31" s="9"/>
      <c r="F31" s="9"/>
      <c r="G31" s="9"/>
      <c r="H31" s="6"/>
    </row>
    <row r="32" spans="1:8" ht="14.25" thickBot="1" thickTop="1">
      <c r="A32" s="10"/>
      <c r="B32" s="10"/>
      <c r="C32" s="10"/>
      <c r="D32" s="10"/>
      <c r="E32" s="10"/>
      <c r="F32" s="10"/>
      <c r="G32" s="10"/>
      <c r="H32" s="10"/>
    </row>
    <row r="33" spans="1:8" ht="72.75" customHeight="1" thickTop="1">
      <c r="A33" s="337" t="s">
        <v>1</v>
      </c>
      <c r="B33" s="338"/>
      <c r="C33" s="339" t="s">
        <v>411</v>
      </c>
      <c r="D33" s="340"/>
      <c r="E33" s="340"/>
      <c r="F33" s="340"/>
      <c r="G33" s="340"/>
      <c r="H33" s="341"/>
    </row>
    <row r="34" spans="1:8" ht="15">
      <c r="A34" s="342" t="s">
        <v>2</v>
      </c>
      <c r="B34" s="343"/>
      <c r="C34" s="344">
        <v>7453019764</v>
      </c>
      <c r="D34" s="344"/>
      <c r="E34" s="344"/>
      <c r="F34" s="344"/>
      <c r="G34" s="344"/>
      <c r="H34" s="345"/>
    </row>
    <row r="35" spans="1:8" ht="15">
      <c r="A35" s="342" t="s">
        <v>3</v>
      </c>
      <c r="B35" s="343"/>
      <c r="C35" s="344">
        <v>745301001</v>
      </c>
      <c r="D35" s="344"/>
      <c r="E35" s="344"/>
      <c r="F35" s="344"/>
      <c r="G35" s="344"/>
      <c r="H35" s="345"/>
    </row>
    <row r="36" spans="1:8" ht="15.75" thickBot="1">
      <c r="A36" s="346" t="s">
        <v>4</v>
      </c>
      <c r="B36" s="347"/>
      <c r="C36" s="344" t="s">
        <v>162</v>
      </c>
      <c r="D36" s="344"/>
      <c r="E36" s="344"/>
      <c r="F36" s="344"/>
      <c r="G36" s="344"/>
      <c r="H36" s="345"/>
    </row>
    <row r="37" spans="1:8" ht="15.75" thickTop="1">
      <c r="A37" s="348" t="s">
        <v>25</v>
      </c>
      <c r="B37" s="349"/>
      <c r="C37" s="376"/>
      <c r="D37" s="376"/>
      <c r="E37" s="376"/>
      <c r="F37" s="376"/>
      <c r="G37" s="376"/>
      <c r="H37" s="377"/>
    </row>
    <row r="38" spans="1:8" ht="15">
      <c r="A38" s="350" t="s">
        <v>6</v>
      </c>
      <c r="B38" s="351"/>
      <c r="C38" s="378"/>
      <c r="D38" s="378"/>
      <c r="E38" s="378"/>
      <c r="F38" s="378"/>
      <c r="G38" s="378"/>
      <c r="H38" s="379"/>
    </row>
    <row r="39" spans="1:8" ht="15">
      <c r="A39" s="350" t="s">
        <v>26</v>
      </c>
      <c r="B39" s="351"/>
      <c r="C39" s="378"/>
      <c r="D39" s="378"/>
      <c r="E39" s="378"/>
      <c r="F39" s="378"/>
      <c r="G39" s="378"/>
      <c r="H39" s="379"/>
    </row>
    <row r="40" spans="1:8" ht="15.75" thickBot="1">
      <c r="A40" s="380" t="s">
        <v>8</v>
      </c>
      <c r="B40" s="381"/>
      <c r="C40" s="382"/>
      <c r="D40" s="382"/>
      <c r="E40" s="382"/>
      <c r="F40" s="382"/>
      <c r="G40" s="382"/>
      <c r="H40" s="383"/>
    </row>
    <row r="41" spans="1:8" ht="14.25" thickBot="1" thickTop="1">
      <c r="A41" s="371" t="s">
        <v>27</v>
      </c>
      <c r="B41" s="371"/>
      <c r="C41" s="384" t="s">
        <v>28</v>
      </c>
      <c r="D41" s="384"/>
      <c r="E41" s="384"/>
      <c r="F41" s="384"/>
      <c r="G41" s="384"/>
      <c r="H41" s="384"/>
    </row>
    <row r="42" spans="1:8" ht="14.25" thickBot="1" thickTop="1">
      <c r="A42" s="10"/>
      <c r="B42" s="10"/>
      <c r="C42" s="10"/>
      <c r="D42" s="10"/>
      <c r="E42" s="10"/>
      <c r="F42" s="10"/>
      <c r="G42" s="10"/>
      <c r="H42" s="10"/>
    </row>
    <row r="43" spans="1:8" ht="73.5" customHeight="1" thickTop="1">
      <c r="A43" s="337" t="s">
        <v>1</v>
      </c>
      <c r="B43" s="338"/>
      <c r="C43" s="339" t="s">
        <v>411</v>
      </c>
      <c r="D43" s="340"/>
      <c r="E43" s="340"/>
      <c r="F43" s="340"/>
      <c r="G43" s="340"/>
      <c r="H43" s="341"/>
    </row>
    <row r="44" spans="1:8" ht="15">
      <c r="A44" s="342" t="s">
        <v>2</v>
      </c>
      <c r="B44" s="343"/>
      <c r="C44" s="344">
        <v>7453019764</v>
      </c>
      <c r="D44" s="344"/>
      <c r="E44" s="344"/>
      <c r="F44" s="344"/>
      <c r="G44" s="344"/>
      <c r="H44" s="345"/>
    </row>
    <row r="45" spans="1:8" ht="15">
      <c r="A45" s="342" t="s">
        <v>3</v>
      </c>
      <c r="B45" s="343"/>
      <c r="C45" s="344">
        <v>745301001</v>
      </c>
      <c r="D45" s="344"/>
      <c r="E45" s="344"/>
      <c r="F45" s="344"/>
      <c r="G45" s="344"/>
      <c r="H45" s="345"/>
    </row>
    <row r="46" spans="1:8" ht="15.75" thickBot="1">
      <c r="A46" s="346" t="s">
        <v>4</v>
      </c>
      <c r="B46" s="347"/>
      <c r="C46" s="344" t="s">
        <v>162</v>
      </c>
      <c r="D46" s="344"/>
      <c r="E46" s="344"/>
      <c r="F46" s="344"/>
      <c r="G46" s="344"/>
      <c r="H46" s="345"/>
    </row>
    <row r="47" spans="1:8" ht="13.5" thickTop="1">
      <c r="A47" s="348" t="s">
        <v>29</v>
      </c>
      <c r="B47" s="349"/>
      <c r="C47" s="376"/>
      <c r="D47" s="376"/>
      <c r="E47" s="376"/>
      <c r="F47" s="376"/>
      <c r="G47" s="376"/>
      <c r="H47" s="377"/>
    </row>
    <row r="48" spans="1:8" ht="21" customHeight="1">
      <c r="A48" s="350"/>
      <c r="B48" s="351"/>
      <c r="C48" s="385"/>
      <c r="D48" s="385"/>
      <c r="E48" s="385"/>
      <c r="F48" s="385"/>
      <c r="G48" s="385"/>
      <c r="H48" s="386"/>
    </row>
    <row r="49" spans="1:8" ht="15">
      <c r="A49" s="350" t="s">
        <v>6</v>
      </c>
      <c r="B49" s="351"/>
      <c r="C49" s="378"/>
      <c r="D49" s="378"/>
      <c r="E49" s="378"/>
      <c r="F49" s="378"/>
      <c r="G49" s="378"/>
      <c r="H49" s="379"/>
    </row>
    <row r="50" spans="1:8" ht="15">
      <c r="A50" s="350" t="s">
        <v>26</v>
      </c>
      <c r="B50" s="351"/>
      <c r="C50" s="378"/>
      <c r="D50" s="378"/>
      <c r="E50" s="378"/>
      <c r="F50" s="378"/>
      <c r="G50" s="378"/>
      <c r="H50" s="379"/>
    </row>
    <row r="51" spans="1:8" ht="15.75" thickBot="1">
      <c r="A51" s="363" t="s">
        <v>8</v>
      </c>
      <c r="B51" s="364"/>
      <c r="C51" s="388"/>
      <c r="D51" s="388"/>
      <c r="E51" s="388"/>
      <c r="F51" s="388"/>
      <c r="G51" s="388"/>
      <c r="H51" s="389"/>
    </row>
    <row r="52" spans="1:8" ht="45" customHeight="1" thickBot="1" thickTop="1">
      <c r="A52" s="371" t="s">
        <v>30</v>
      </c>
      <c r="B52" s="371"/>
      <c r="C52" s="367" t="s">
        <v>31</v>
      </c>
      <c r="D52" s="368"/>
      <c r="E52" s="368"/>
      <c r="F52" s="368"/>
      <c r="G52" s="368"/>
      <c r="H52" s="369"/>
    </row>
    <row r="53" spans="1:8" ht="13.5" thickTop="1">
      <c r="A53" s="10"/>
      <c r="B53" s="10"/>
      <c r="C53" s="10"/>
      <c r="D53" s="10"/>
      <c r="E53" s="10"/>
      <c r="F53" s="10"/>
      <c r="G53" s="10"/>
      <c r="H53" s="10"/>
    </row>
    <row r="54" spans="1:8" ht="30" customHeight="1">
      <c r="A54" s="387" t="s">
        <v>32</v>
      </c>
      <c r="B54" s="387"/>
      <c r="C54" s="387"/>
      <c r="D54" s="387"/>
      <c r="E54" s="387"/>
      <c r="F54" s="387"/>
      <c r="G54" s="387"/>
      <c r="H54" s="387"/>
    </row>
    <row r="55" spans="1:8" ht="61.5" customHeight="1">
      <c r="A55" s="387" t="s">
        <v>33</v>
      </c>
      <c r="B55" s="387"/>
      <c r="C55" s="387"/>
      <c r="D55" s="387"/>
      <c r="E55" s="387"/>
      <c r="F55" s="387"/>
      <c r="G55" s="387"/>
      <c r="H55" s="387"/>
    </row>
  </sheetData>
  <sheetProtection/>
  <mergeCells count="69">
    <mergeCell ref="A50:B50"/>
    <mergeCell ref="C50:H50"/>
    <mergeCell ref="A54:H54"/>
    <mergeCell ref="A55:H55"/>
    <mergeCell ref="A51:B51"/>
    <mergeCell ref="C51:H51"/>
    <mergeCell ref="A52:B52"/>
    <mergeCell ref="C52:H52"/>
    <mergeCell ref="A46:B46"/>
    <mergeCell ref="C46:H46"/>
    <mergeCell ref="A47:B48"/>
    <mergeCell ref="C47:H48"/>
    <mergeCell ref="A49:B49"/>
    <mergeCell ref="C49:H49"/>
    <mergeCell ref="A43:B43"/>
    <mergeCell ref="C43:H43"/>
    <mergeCell ref="A44:B44"/>
    <mergeCell ref="C44:H44"/>
    <mergeCell ref="A45:B45"/>
    <mergeCell ref="C45:H45"/>
    <mergeCell ref="A39:B39"/>
    <mergeCell ref="C39:H39"/>
    <mergeCell ref="A40:B40"/>
    <mergeCell ref="C40:H40"/>
    <mergeCell ref="A41:B41"/>
    <mergeCell ref="C41:H41"/>
    <mergeCell ref="A36:B36"/>
    <mergeCell ref="C36:H36"/>
    <mergeCell ref="A37:B37"/>
    <mergeCell ref="C37:H37"/>
    <mergeCell ref="A38:B38"/>
    <mergeCell ref="C38:H38"/>
    <mergeCell ref="A30:A31"/>
    <mergeCell ref="A33:B33"/>
    <mergeCell ref="C33:H33"/>
    <mergeCell ref="A34:B34"/>
    <mergeCell ref="C34:H34"/>
    <mergeCell ref="A35:B35"/>
    <mergeCell ref="C35:H35"/>
    <mergeCell ref="A20:A21"/>
    <mergeCell ref="A22:H22"/>
    <mergeCell ref="A23:A24"/>
    <mergeCell ref="A25:A26"/>
    <mergeCell ref="A27:H27"/>
    <mergeCell ref="A28:A29"/>
    <mergeCell ref="A15:H15"/>
    <mergeCell ref="A16:B17"/>
    <mergeCell ref="C16:C17"/>
    <mergeCell ref="D16:G16"/>
    <mergeCell ref="H16:H17"/>
    <mergeCell ref="A18:A19"/>
    <mergeCell ref="A12:B12"/>
    <mergeCell ref="C12:H12"/>
    <mergeCell ref="A13:B13"/>
    <mergeCell ref="C13:H13"/>
    <mergeCell ref="A14:B14"/>
    <mergeCell ref="C14:H14"/>
    <mergeCell ref="A8:B8"/>
    <mergeCell ref="C8:H8"/>
    <mergeCell ref="A9:B9"/>
    <mergeCell ref="C9:H9"/>
    <mergeCell ref="A10:B11"/>
    <mergeCell ref="C10:H11"/>
    <mergeCell ref="A1:H2"/>
    <mergeCell ref="A4:H4"/>
    <mergeCell ref="A6:B6"/>
    <mergeCell ref="C6:H6"/>
    <mergeCell ref="A7:B7"/>
    <mergeCell ref="C7:H7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C3" sqref="C3:D3"/>
    </sheetView>
  </sheetViews>
  <sheetFormatPr defaultColWidth="9.00390625" defaultRowHeight="12.75"/>
  <cols>
    <col min="2" max="2" width="31.875" style="0" customWidth="1"/>
    <col min="4" max="4" width="46.625" style="0" customWidth="1"/>
  </cols>
  <sheetData>
    <row r="1" spans="1:4" ht="39.75" customHeight="1">
      <c r="A1" s="390" t="s">
        <v>304</v>
      </c>
      <c r="B1" s="391"/>
      <c r="C1" s="391"/>
      <c r="D1" s="391"/>
    </row>
    <row r="2" spans="1:4" ht="13.5" thickBot="1">
      <c r="A2" s="10"/>
      <c r="B2" s="10"/>
      <c r="C2" s="10"/>
      <c r="D2" s="10"/>
    </row>
    <row r="3" spans="1:4" ht="68.25" customHeight="1" thickTop="1">
      <c r="A3" s="392" t="s">
        <v>1</v>
      </c>
      <c r="B3" s="393"/>
      <c r="C3" s="339" t="s">
        <v>411</v>
      </c>
      <c r="D3" s="341"/>
    </row>
    <row r="4" spans="1:4" ht="15">
      <c r="A4" s="394" t="s">
        <v>34</v>
      </c>
      <c r="B4" s="395"/>
      <c r="C4" s="396">
        <v>7453019764</v>
      </c>
      <c r="D4" s="397"/>
    </row>
    <row r="5" spans="1:4" ht="15">
      <c r="A5" s="394" t="s">
        <v>3</v>
      </c>
      <c r="B5" s="395"/>
      <c r="C5" s="396">
        <v>745301001</v>
      </c>
      <c r="D5" s="397"/>
    </row>
    <row r="6" spans="1:4" ht="15.75" thickBot="1">
      <c r="A6" s="394" t="s">
        <v>35</v>
      </c>
      <c r="B6" s="395"/>
      <c r="C6" s="398" t="s">
        <v>165</v>
      </c>
      <c r="D6" s="399"/>
    </row>
    <row r="7" spans="1:4" ht="33" customHeight="1" thickTop="1">
      <c r="A7" s="348" t="s">
        <v>5</v>
      </c>
      <c r="B7" s="349"/>
      <c r="C7" s="400" t="s">
        <v>428</v>
      </c>
      <c r="D7" s="401"/>
    </row>
    <row r="8" spans="1:4" ht="30.75" customHeight="1">
      <c r="A8" s="402" t="s">
        <v>6</v>
      </c>
      <c r="B8" s="403"/>
      <c r="C8" s="404" t="s">
        <v>166</v>
      </c>
      <c r="D8" s="405"/>
    </row>
    <row r="9" spans="1:4" ht="15">
      <c r="A9" s="394" t="s">
        <v>36</v>
      </c>
      <c r="B9" s="395"/>
      <c r="C9" s="385" t="s">
        <v>420</v>
      </c>
      <c r="D9" s="386"/>
    </row>
    <row r="10" spans="1:4" ht="15.75" thickBot="1">
      <c r="A10" s="406" t="s">
        <v>8</v>
      </c>
      <c r="B10" s="407"/>
      <c r="C10" s="408" t="s">
        <v>167</v>
      </c>
      <c r="D10" s="409"/>
    </row>
    <row r="11" spans="1:4" ht="16.5" thickBot="1" thickTop="1">
      <c r="A11" s="410" t="s">
        <v>37</v>
      </c>
      <c r="B11" s="410"/>
      <c r="C11" s="410" t="s">
        <v>38</v>
      </c>
      <c r="D11" s="410"/>
    </row>
    <row r="12" spans="1:4" ht="14.25" thickBot="1" thickTop="1">
      <c r="A12" s="371" t="s">
        <v>173</v>
      </c>
      <c r="B12" s="371"/>
      <c r="C12" s="411" t="s">
        <v>427</v>
      </c>
      <c r="D12" s="354"/>
    </row>
    <row r="13" spans="1:4" ht="14.25" thickBot="1" thickTop="1">
      <c r="A13" s="371"/>
      <c r="B13" s="371"/>
      <c r="C13" s="412"/>
      <c r="D13" s="413"/>
    </row>
    <row r="14" spans="1:4" ht="14.25" thickBot="1" thickTop="1">
      <c r="A14" s="10"/>
      <c r="B14" s="10"/>
      <c r="C14" s="10"/>
      <c r="D14" s="10"/>
    </row>
    <row r="15" spans="1:4" s="71" customFormat="1" ht="67.5" customHeight="1" thickTop="1">
      <c r="A15" s="392" t="s">
        <v>1</v>
      </c>
      <c r="B15" s="393"/>
      <c r="C15" s="339" t="s">
        <v>411</v>
      </c>
      <c r="D15" s="341"/>
    </row>
    <row r="16" spans="1:4" ht="15">
      <c r="A16" s="394" t="s">
        <v>34</v>
      </c>
      <c r="B16" s="395"/>
      <c r="C16" s="396">
        <v>7453019764</v>
      </c>
      <c r="D16" s="397"/>
    </row>
    <row r="17" spans="1:4" ht="15">
      <c r="A17" s="394" t="s">
        <v>3</v>
      </c>
      <c r="B17" s="395"/>
      <c r="C17" s="396">
        <v>745301001</v>
      </c>
      <c r="D17" s="397"/>
    </row>
    <row r="18" spans="1:4" ht="15.75" thickBot="1">
      <c r="A18" s="394" t="s">
        <v>35</v>
      </c>
      <c r="B18" s="395"/>
      <c r="C18" s="398" t="s">
        <v>165</v>
      </c>
      <c r="D18" s="399"/>
    </row>
    <row r="19" spans="1:4" ht="15.75" thickTop="1">
      <c r="A19" s="414" t="s">
        <v>39</v>
      </c>
      <c r="B19" s="415"/>
      <c r="C19" s="416"/>
      <c r="D19" s="417"/>
    </row>
    <row r="20" spans="1:4" ht="15">
      <c r="A20" s="402" t="s">
        <v>6</v>
      </c>
      <c r="B20" s="403"/>
      <c r="C20" s="385"/>
      <c r="D20" s="386"/>
    </row>
    <row r="21" spans="1:4" ht="15">
      <c r="A21" s="394" t="s">
        <v>40</v>
      </c>
      <c r="B21" s="395"/>
      <c r="C21" s="385"/>
      <c r="D21" s="386"/>
    </row>
    <row r="22" spans="1:4" ht="15.75" thickBot="1">
      <c r="A22" s="394" t="s">
        <v>8</v>
      </c>
      <c r="B22" s="395"/>
      <c r="C22" s="385"/>
      <c r="D22" s="386"/>
    </row>
    <row r="23" spans="1:4" ht="16.5" thickBot="1" thickTop="1">
      <c r="A23" s="410" t="s">
        <v>37</v>
      </c>
      <c r="B23" s="410"/>
      <c r="C23" s="410" t="s">
        <v>38</v>
      </c>
      <c r="D23" s="410"/>
    </row>
    <row r="24" spans="1:4" ht="24.75" customHeight="1" thickBot="1" thickTop="1">
      <c r="A24" s="371" t="s">
        <v>41</v>
      </c>
      <c r="B24" s="371"/>
      <c r="C24" s="411" t="s">
        <v>42</v>
      </c>
      <c r="D24" s="354"/>
    </row>
    <row r="25" spans="1:4" ht="28.5" customHeight="1" thickBot="1" thickTop="1">
      <c r="A25" s="371"/>
      <c r="B25" s="371"/>
      <c r="C25" s="412"/>
      <c r="D25" s="413"/>
    </row>
    <row r="26" spans="1:4" ht="13.5" thickTop="1">
      <c r="A26" s="10"/>
      <c r="B26" s="10"/>
      <c r="C26" s="10"/>
      <c r="D26" s="10"/>
    </row>
    <row r="27" spans="1:4" ht="33" customHeight="1">
      <c r="A27" s="387" t="s">
        <v>32</v>
      </c>
      <c r="B27" s="387"/>
      <c r="C27" s="387"/>
      <c r="D27" s="387"/>
    </row>
    <row r="28" spans="1:4" ht="66" customHeight="1">
      <c r="A28" s="387" t="s">
        <v>33</v>
      </c>
      <c r="B28" s="387"/>
      <c r="C28" s="387"/>
      <c r="D28" s="387"/>
    </row>
  </sheetData>
  <sheetProtection/>
  <mergeCells count="43">
    <mergeCell ref="A27:D27"/>
    <mergeCell ref="A28:D28"/>
    <mergeCell ref="A23:B23"/>
    <mergeCell ref="C23:D23"/>
    <mergeCell ref="A24:B25"/>
    <mergeCell ref="C24:D25"/>
    <mergeCell ref="A20:B20"/>
    <mergeCell ref="C20:D20"/>
    <mergeCell ref="A21:B21"/>
    <mergeCell ref="C21:D21"/>
    <mergeCell ref="A22:B22"/>
    <mergeCell ref="C22:D22"/>
    <mergeCell ref="A17:B17"/>
    <mergeCell ref="C17:D17"/>
    <mergeCell ref="A18:B18"/>
    <mergeCell ref="C18:D18"/>
    <mergeCell ref="A19:B19"/>
    <mergeCell ref="C19:D19"/>
    <mergeCell ref="A12:B13"/>
    <mergeCell ref="C12:D13"/>
    <mergeCell ref="A15:B15"/>
    <mergeCell ref="C15:D15"/>
    <mergeCell ref="A16:B16"/>
    <mergeCell ref="C16:D16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A1:D1"/>
    <mergeCell ref="A3:B3"/>
    <mergeCell ref="C3:D3"/>
    <mergeCell ref="A4:B4"/>
    <mergeCell ref="C4:D4"/>
    <mergeCell ref="A5:B5"/>
    <mergeCell ref="C5:D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4" sqref="B14:B16"/>
    </sheetView>
  </sheetViews>
  <sheetFormatPr defaultColWidth="9.00390625" defaultRowHeight="12.75"/>
  <cols>
    <col min="1" max="1" width="45.25390625" style="0" customWidth="1"/>
    <col min="2" max="2" width="55.625" style="0" customWidth="1"/>
  </cols>
  <sheetData>
    <row r="1" spans="1:2" ht="36" customHeight="1" thickBot="1">
      <c r="A1" s="418" t="s">
        <v>305</v>
      </c>
      <c r="B1" s="418"/>
    </row>
    <row r="2" spans="1:2" ht="83.25" customHeight="1" thickTop="1">
      <c r="A2" s="63" t="s">
        <v>1</v>
      </c>
      <c r="B2" s="148" t="s">
        <v>411</v>
      </c>
    </row>
    <row r="3" spans="1:2" ht="15">
      <c r="A3" s="12" t="s">
        <v>2</v>
      </c>
      <c r="B3" s="66">
        <v>7453019764</v>
      </c>
    </row>
    <row r="4" spans="1:2" ht="15">
      <c r="A4" s="12" t="s">
        <v>3</v>
      </c>
      <c r="B4" s="66">
        <v>745301001</v>
      </c>
    </row>
    <row r="5" spans="1:2" ht="15.75" thickBot="1">
      <c r="A5" s="12" t="s">
        <v>35</v>
      </c>
      <c r="B5" s="66" t="s">
        <v>168</v>
      </c>
    </row>
    <row r="6" spans="1:2" ht="73.5" thickTop="1">
      <c r="A6" s="14" t="s">
        <v>43</v>
      </c>
      <c r="B6" s="15"/>
    </row>
    <row r="7" spans="1:2" ht="30">
      <c r="A7" s="2" t="s">
        <v>6</v>
      </c>
      <c r="B7" s="13"/>
    </row>
    <row r="8" spans="1:2" ht="15">
      <c r="A8" s="16" t="s">
        <v>36</v>
      </c>
      <c r="B8" s="13"/>
    </row>
    <row r="9" spans="1:2" ht="15.75" thickBot="1">
      <c r="A9" s="17" t="s">
        <v>8</v>
      </c>
      <c r="B9" s="18"/>
    </row>
    <row r="10" spans="1:2" ht="16.5" thickBot="1" thickTop="1">
      <c r="A10" s="11" t="s">
        <v>37</v>
      </c>
      <c r="B10" s="11" t="s">
        <v>38</v>
      </c>
    </row>
    <row r="11" spans="1:2" ht="43.5" customHeight="1" thickBot="1" thickTop="1">
      <c r="A11" s="19" t="s">
        <v>44</v>
      </c>
      <c r="B11" s="49" t="s">
        <v>169</v>
      </c>
    </row>
    <row r="12" spans="1:2" ht="14.25" thickBot="1" thickTop="1">
      <c r="A12" s="10"/>
      <c r="B12" s="10"/>
    </row>
    <row r="13" spans="1:2" ht="81.75" customHeight="1" thickTop="1">
      <c r="A13" s="63" t="s">
        <v>1</v>
      </c>
      <c r="B13" s="148" t="s">
        <v>411</v>
      </c>
    </row>
    <row r="14" spans="1:2" ht="15">
      <c r="A14" s="12" t="s">
        <v>2</v>
      </c>
      <c r="B14" s="67">
        <v>7453019764</v>
      </c>
    </row>
    <row r="15" spans="1:2" ht="15">
      <c r="A15" s="12" t="s">
        <v>3</v>
      </c>
      <c r="B15" s="67">
        <v>745301001</v>
      </c>
    </row>
    <row r="16" spans="1:2" ht="15.75" thickBot="1">
      <c r="A16" s="12" t="s">
        <v>35</v>
      </c>
      <c r="B16" s="67" t="s">
        <v>168</v>
      </c>
    </row>
    <row r="17" spans="1:2" ht="58.5" thickTop="1">
      <c r="A17" s="14" t="s">
        <v>45</v>
      </c>
      <c r="B17" s="15"/>
    </row>
    <row r="18" spans="1:2" ht="30">
      <c r="A18" s="2" t="s">
        <v>6</v>
      </c>
      <c r="B18" s="13"/>
    </row>
    <row r="19" spans="1:2" ht="15">
      <c r="A19" s="16" t="s">
        <v>36</v>
      </c>
      <c r="B19" s="13"/>
    </row>
    <row r="20" spans="1:2" ht="15.75" thickBot="1">
      <c r="A20" s="17" t="s">
        <v>8</v>
      </c>
      <c r="B20" s="18"/>
    </row>
    <row r="21" spans="1:2" ht="16.5" thickBot="1" thickTop="1">
      <c r="A21" s="11" t="s">
        <v>37</v>
      </c>
      <c r="B21" s="11" t="s">
        <v>38</v>
      </c>
    </row>
    <row r="22" spans="1:2" ht="27" thickBot="1" thickTop="1">
      <c r="A22" s="19" t="s">
        <v>46</v>
      </c>
      <c r="B22" s="50" t="s">
        <v>170</v>
      </c>
    </row>
    <row r="23" spans="1:2" ht="13.5" thickTop="1">
      <c r="A23" s="10"/>
      <c r="B23" s="10"/>
    </row>
    <row r="24" spans="1:2" ht="31.5" customHeight="1">
      <c r="A24" s="419" t="s">
        <v>32</v>
      </c>
      <c r="B24" s="419"/>
    </row>
    <row r="25" spans="1:2" ht="57" customHeight="1">
      <c r="A25" s="419" t="s">
        <v>33</v>
      </c>
      <c r="B25" s="419"/>
    </row>
  </sheetData>
  <sheetProtection/>
  <mergeCells count="3">
    <mergeCell ref="A1:B1"/>
    <mergeCell ref="A24:B24"/>
    <mergeCell ref="A25:B25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80"/>
  <sheetViews>
    <sheetView zoomScalePageLayoutView="0" workbookViewId="0" topLeftCell="A4">
      <selection activeCell="A1" sqref="A1"/>
    </sheetView>
  </sheetViews>
  <sheetFormatPr defaultColWidth="9.00390625" defaultRowHeight="12.75"/>
  <cols>
    <col min="1" max="1" width="5.125" style="132" customWidth="1"/>
    <col min="2" max="2" width="56.125" style="133" customWidth="1"/>
    <col min="3" max="3" width="15.00390625" style="134" customWidth="1"/>
    <col min="4" max="4" width="24.875" style="135" customWidth="1"/>
  </cols>
  <sheetData>
    <row r="2" spans="2:4" ht="30" customHeight="1">
      <c r="B2" s="420" t="s">
        <v>306</v>
      </c>
      <c r="C2" s="421"/>
      <c r="D2" s="421"/>
    </row>
    <row r="3" ht="14.25" customHeight="1"/>
    <row r="4" spans="2:4" ht="128.25" customHeight="1">
      <c r="B4" s="130" t="s">
        <v>1</v>
      </c>
      <c r="C4" s="422" t="s">
        <v>415</v>
      </c>
      <c r="D4" s="423"/>
    </row>
    <row r="5" spans="2:4" ht="15.75">
      <c r="B5" s="130" t="s">
        <v>2</v>
      </c>
      <c r="C5" s="424">
        <v>7453019764</v>
      </c>
      <c r="D5" s="425"/>
    </row>
    <row r="6" spans="2:4" ht="15.75">
      <c r="B6" s="130" t="s">
        <v>3</v>
      </c>
      <c r="C6" s="424">
        <v>745301001</v>
      </c>
      <c r="D6" s="425"/>
    </row>
    <row r="7" spans="2:4" ht="32.25" customHeight="1">
      <c r="B7" s="130" t="s">
        <v>35</v>
      </c>
      <c r="C7" s="426" t="s">
        <v>168</v>
      </c>
      <c r="D7" s="427"/>
    </row>
    <row r="8" spans="2:4" ht="15.75">
      <c r="B8" s="130" t="s">
        <v>307</v>
      </c>
      <c r="C8" s="422" t="s">
        <v>421</v>
      </c>
      <c r="D8" s="423"/>
    </row>
    <row r="9" spans="2:4" ht="34.5" customHeight="1">
      <c r="B9" s="126" t="s">
        <v>308</v>
      </c>
      <c r="C9" s="422" t="s">
        <v>422</v>
      </c>
      <c r="D9" s="423"/>
    </row>
    <row r="11" ht="14.25" customHeight="1"/>
    <row r="12" spans="1:4" s="89" customFormat="1" ht="34.5" customHeight="1">
      <c r="A12" s="136" t="s">
        <v>252</v>
      </c>
      <c r="B12" s="125" t="s">
        <v>49</v>
      </c>
      <c r="C12" s="137" t="s">
        <v>309</v>
      </c>
      <c r="D12" s="102" t="s">
        <v>38</v>
      </c>
    </row>
    <row r="13" spans="1:4" ht="20.25" customHeight="1">
      <c r="A13" s="136" t="s">
        <v>310</v>
      </c>
      <c r="B13" s="131" t="s">
        <v>311</v>
      </c>
      <c r="C13" s="137" t="s">
        <v>312</v>
      </c>
      <c r="D13" s="165">
        <v>95.25</v>
      </c>
    </row>
    <row r="14" spans="1:4" ht="18.75" customHeight="1">
      <c r="A14" s="138" t="s">
        <v>313</v>
      </c>
      <c r="B14" s="139" t="s">
        <v>314</v>
      </c>
      <c r="C14" s="140" t="s">
        <v>315</v>
      </c>
      <c r="D14" s="167">
        <f>D20</f>
        <v>4706.31</v>
      </c>
    </row>
    <row r="15" spans="1:4" ht="18.75" customHeight="1">
      <c r="A15" s="138" t="s">
        <v>316</v>
      </c>
      <c r="B15" s="139" t="s">
        <v>95</v>
      </c>
      <c r="C15" s="140" t="s">
        <v>315</v>
      </c>
      <c r="D15" s="149"/>
    </row>
    <row r="16" spans="1:4" ht="18.75" customHeight="1">
      <c r="A16" s="138"/>
      <c r="B16" s="142" t="s">
        <v>317</v>
      </c>
      <c r="C16" s="143" t="s">
        <v>318</v>
      </c>
      <c r="D16" s="149"/>
    </row>
    <row r="17" spans="1:4" ht="18.75" customHeight="1">
      <c r="A17" s="138"/>
      <c r="B17" s="142" t="s">
        <v>319</v>
      </c>
      <c r="C17" s="143" t="s">
        <v>320</v>
      </c>
      <c r="D17" s="149"/>
    </row>
    <row r="18" spans="1:4" ht="18.75" customHeight="1" hidden="1">
      <c r="A18" s="138"/>
      <c r="B18" s="142" t="s">
        <v>99</v>
      </c>
      <c r="C18" s="428"/>
      <c r="D18" s="429"/>
    </row>
    <row r="19" spans="1:4" ht="18.75" customHeight="1">
      <c r="A19" s="138" t="s">
        <v>321</v>
      </c>
      <c r="B19" s="139" t="s">
        <v>322</v>
      </c>
      <c r="C19" s="140" t="s">
        <v>315</v>
      </c>
      <c r="D19" s="151"/>
    </row>
    <row r="20" spans="1:4" ht="18.75" customHeight="1">
      <c r="A20" s="138"/>
      <c r="B20" s="142" t="s">
        <v>323</v>
      </c>
      <c r="C20" s="143" t="s">
        <v>324</v>
      </c>
      <c r="D20" s="166">
        <f>D23</f>
        <v>4706.31</v>
      </c>
    </row>
    <row r="21" spans="1:4" ht="18.75" customHeight="1">
      <c r="A21" s="138"/>
      <c r="B21" s="142" t="s">
        <v>319</v>
      </c>
      <c r="C21" s="143" t="s">
        <v>325</v>
      </c>
      <c r="D21" s="150"/>
    </row>
    <row r="22" spans="1:4" ht="18.75" customHeight="1" hidden="1">
      <c r="A22" s="138"/>
      <c r="B22" s="142" t="s">
        <v>99</v>
      </c>
      <c r="C22" s="428"/>
      <c r="D22" s="429"/>
    </row>
    <row r="23" spans="1:4" ht="18.75" customHeight="1">
      <c r="A23" s="138" t="s">
        <v>326</v>
      </c>
      <c r="B23" s="144" t="s">
        <v>104</v>
      </c>
      <c r="C23" s="159" t="s">
        <v>315</v>
      </c>
      <c r="D23" s="161">
        <v>4706.31</v>
      </c>
    </row>
    <row r="24" spans="1:4" ht="18.75" customHeight="1">
      <c r="A24" s="138"/>
      <c r="B24" s="145" t="s">
        <v>327</v>
      </c>
      <c r="C24" s="160" t="s">
        <v>324</v>
      </c>
      <c r="D24" s="162" t="s">
        <v>216</v>
      </c>
    </row>
    <row r="25" spans="1:4" ht="18.75" customHeight="1">
      <c r="A25" s="138"/>
      <c r="B25" s="145" t="s">
        <v>328</v>
      </c>
      <c r="C25" s="160" t="s">
        <v>325</v>
      </c>
      <c r="D25" s="161">
        <v>1558.57</v>
      </c>
    </row>
    <row r="26" spans="1:4" ht="18.75" customHeight="1" hidden="1">
      <c r="A26" s="138"/>
      <c r="B26" s="145" t="s">
        <v>99</v>
      </c>
      <c r="C26" s="428"/>
      <c r="D26" s="429"/>
    </row>
    <row r="27" spans="1:4" ht="18.75" customHeight="1">
      <c r="A27" s="138" t="s">
        <v>329</v>
      </c>
      <c r="B27" s="144" t="s">
        <v>107</v>
      </c>
      <c r="C27" s="140" t="s">
        <v>315</v>
      </c>
      <c r="D27" s="141"/>
    </row>
    <row r="28" spans="1:4" ht="18.75" customHeight="1">
      <c r="A28" s="138"/>
      <c r="B28" s="145" t="s">
        <v>327</v>
      </c>
      <c r="C28" s="143" t="s">
        <v>324</v>
      </c>
      <c r="D28" s="141"/>
    </row>
    <row r="29" spans="1:4" ht="18.75" customHeight="1">
      <c r="A29" s="138"/>
      <c r="B29" s="145" t="s">
        <v>328</v>
      </c>
      <c r="C29" s="143" t="s">
        <v>325</v>
      </c>
      <c r="D29" s="141"/>
    </row>
    <row r="30" spans="1:4" ht="18.75" customHeight="1" hidden="1">
      <c r="A30" s="138"/>
      <c r="B30" s="145" t="s">
        <v>99</v>
      </c>
      <c r="C30" s="428"/>
      <c r="D30" s="429"/>
    </row>
    <row r="31" spans="1:4" ht="18.75" customHeight="1">
      <c r="A31" s="138" t="s">
        <v>330</v>
      </c>
      <c r="B31" s="139" t="s">
        <v>110</v>
      </c>
      <c r="C31" s="140" t="s">
        <v>315</v>
      </c>
      <c r="D31" s="141"/>
    </row>
    <row r="32" spans="1:4" ht="18.75" customHeight="1">
      <c r="A32" s="138"/>
      <c r="B32" s="142" t="s">
        <v>317</v>
      </c>
      <c r="C32" s="143" t="s">
        <v>318</v>
      </c>
      <c r="D32" s="141"/>
    </row>
    <row r="33" spans="1:4" ht="18.75" customHeight="1">
      <c r="A33" s="138"/>
      <c r="B33" s="142" t="s">
        <v>319</v>
      </c>
      <c r="C33" s="143" t="s">
        <v>320</v>
      </c>
      <c r="D33" s="141"/>
    </row>
    <row r="34" spans="1:4" ht="18.75" customHeight="1" hidden="1">
      <c r="A34" s="138"/>
      <c r="B34" s="142" t="s">
        <v>99</v>
      </c>
      <c r="C34" s="428"/>
      <c r="D34" s="429"/>
    </row>
    <row r="35" spans="1:4" ht="18.75" customHeight="1">
      <c r="A35" s="138" t="s">
        <v>331</v>
      </c>
      <c r="B35" s="139" t="s">
        <v>113</v>
      </c>
      <c r="C35" s="140" t="s">
        <v>315</v>
      </c>
      <c r="D35" s="141"/>
    </row>
    <row r="36" spans="1:4" ht="18.75" customHeight="1">
      <c r="A36" s="138"/>
      <c r="B36" s="142" t="s">
        <v>317</v>
      </c>
      <c r="C36" s="143" t="s">
        <v>318</v>
      </c>
      <c r="D36" s="141"/>
    </row>
    <row r="37" spans="1:4" ht="18.75" customHeight="1">
      <c r="A37" s="138"/>
      <c r="B37" s="142" t="s">
        <v>319</v>
      </c>
      <c r="C37" s="143" t="s">
        <v>320</v>
      </c>
      <c r="D37" s="141"/>
    </row>
    <row r="38" spans="1:4" ht="18.75" customHeight="1" hidden="1">
      <c r="A38" s="138"/>
      <c r="B38" s="142" t="s">
        <v>99</v>
      </c>
      <c r="C38" s="428"/>
      <c r="D38" s="429"/>
    </row>
    <row r="39" spans="1:4" ht="18.75" customHeight="1">
      <c r="A39" s="146" t="s">
        <v>332</v>
      </c>
      <c r="B39" s="139" t="s">
        <v>333</v>
      </c>
      <c r="C39" s="140" t="s">
        <v>315</v>
      </c>
      <c r="D39" s="124"/>
    </row>
    <row r="40" spans="1:4" ht="18.75" customHeight="1">
      <c r="A40" s="138"/>
      <c r="B40" s="142" t="s">
        <v>317</v>
      </c>
      <c r="C40" s="143" t="s">
        <v>318</v>
      </c>
      <c r="D40" s="141"/>
    </row>
    <row r="41" spans="1:4" ht="18.75" customHeight="1">
      <c r="A41" s="138"/>
      <c r="B41" s="142" t="s">
        <v>319</v>
      </c>
      <c r="C41" s="143" t="s">
        <v>320</v>
      </c>
      <c r="D41" s="141"/>
    </row>
    <row r="42" spans="1:4" ht="18.75" customHeight="1" hidden="1">
      <c r="A42" s="138"/>
      <c r="B42" s="142" t="s">
        <v>99</v>
      </c>
      <c r="C42" s="428"/>
      <c r="D42" s="429"/>
    </row>
    <row r="43" spans="1:4" ht="47.25">
      <c r="A43" s="136" t="s">
        <v>334</v>
      </c>
      <c r="B43" s="131" t="s">
        <v>335</v>
      </c>
      <c r="C43" s="137" t="s">
        <v>312</v>
      </c>
      <c r="D43" s="164">
        <v>514.35</v>
      </c>
    </row>
    <row r="44" spans="1:4" ht="19.5" customHeight="1">
      <c r="A44" s="136"/>
      <c r="B44" s="147" t="s">
        <v>336</v>
      </c>
      <c r="C44" s="137" t="s">
        <v>337</v>
      </c>
      <c r="D44" s="153" t="s">
        <v>218</v>
      </c>
    </row>
    <row r="45" spans="1:4" ht="18" customHeight="1">
      <c r="A45" s="136"/>
      <c r="B45" s="147" t="s">
        <v>338</v>
      </c>
      <c r="C45" s="137" t="s">
        <v>339</v>
      </c>
      <c r="D45" s="153" t="s">
        <v>219</v>
      </c>
    </row>
    <row r="46" spans="1:4" ht="35.25" customHeight="1">
      <c r="A46" s="136" t="s">
        <v>340</v>
      </c>
      <c r="B46" s="131" t="s">
        <v>341</v>
      </c>
      <c r="C46" s="123" t="s">
        <v>312</v>
      </c>
      <c r="D46" s="163">
        <v>5.9</v>
      </c>
    </row>
    <row r="47" spans="1:4" ht="31.5">
      <c r="A47" s="136" t="s">
        <v>342</v>
      </c>
      <c r="B47" s="131" t="s">
        <v>343</v>
      </c>
      <c r="C47" s="123" t="s">
        <v>312</v>
      </c>
      <c r="D47" s="163" t="s">
        <v>171</v>
      </c>
    </row>
    <row r="48" spans="1:4" ht="33" customHeight="1">
      <c r="A48" s="136" t="s">
        <v>344</v>
      </c>
      <c r="B48" s="131" t="s">
        <v>345</v>
      </c>
      <c r="C48" s="137" t="s">
        <v>312</v>
      </c>
      <c r="D48" s="153">
        <v>792.07</v>
      </c>
    </row>
    <row r="49" spans="1:4" ht="47.25">
      <c r="A49" s="136" t="s">
        <v>346</v>
      </c>
      <c r="B49" s="131" t="s">
        <v>347</v>
      </c>
      <c r="C49" s="137" t="s">
        <v>312</v>
      </c>
      <c r="D49" s="153">
        <v>315.27</v>
      </c>
    </row>
    <row r="50" spans="1:4" ht="15.75">
      <c r="A50" s="136" t="s">
        <v>348</v>
      </c>
      <c r="B50" s="131" t="s">
        <v>349</v>
      </c>
      <c r="C50" s="123" t="s">
        <v>312</v>
      </c>
      <c r="D50" s="163">
        <v>83.23</v>
      </c>
    </row>
    <row r="51" spans="1:4" ht="15.75">
      <c r="A51" s="136"/>
      <c r="B51" s="147" t="s">
        <v>350</v>
      </c>
      <c r="C51" s="137"/>
      <c r="D51" s="153"/>
    </row>
    <row r="52" spans="1:4" ht="31.5">
      <c r="A52" s="136"/>
      <c r="B52" s="147" t="s">
        <v>62</v>
      </c>
      <c r="C52" s="137" t="s">
        <v>312</v>
      </c>
      <c r="D52" s="153" t="s">
        <v>171</v>
      </c>
    </row>
    <row r="53" spans="1:4" ht="15.75">
      <c r="A53" s="136" t="s">
        <v>351</v>
      </c>
      <c r="B53" s="131" t="s">
        <v>352</v>
      </c>
      <c r="C53" s="123" t="s">
        <v>312</v>
      </c>
      <c r="D53" s="156"/>
    </row>
    <row r="54" spans="1:4" ht="15.75">
      <c r="A54" s="136"/>
      <c r="B54" s="147" t="s">
        <v>350</v>
      </c>
      <c r="C54" s="123"/>
      <c r="D54" s="156"/>
    </row>
    <row r="55" spans="1:4" ht="31.5">
      <c r="A55" s="136"/>
      <c r="B55" s="147" t="s">
        <v>62</v>
      </c>
      <c r="C55" s="123" t="s">
        <v>312</v>
      </c>
      <c r="D55" s="156"/>
    </row>
    <row r="56" spans="1:4" ht="31.5">
      <c r="A56" s="136" t="s">
        <v>353</v>
      </c>
      <c r="B56" s="131" t="s">
        <v>354</v>
      </c>
      <c r="C56" s="137" t="s">
        <v>312</v>
      </c>
      <c r="D56" s="153">
        <v>211.92</v>
      </c>
    </row>
    <row r="57" spans="1:4" ht="66" customHeight="1">
      <c r="A57" s="136" t="s">
        <v>355</v>
      </c>
      <c r="B57" s="131" t="s">
        <v>247</v>
      </c>
      <c r="C57" s="137" t="s">
        <v>312</v>
      </c>
      <c r="D57" s="153">
        <v>147.2</v>
      </c>
    </row>
    <row r="58" spans="1:4" ht="33.75" customHeight="1">
      <c r="A58" s="136" t="s">
        <v>356</v>
      </c>
      <c r="B58" s="131" t="s">
        <v>357</v>
      </c>
      <c r="C58" s="123" t="s">
        <v>312</v>
      </c>
      <c r="D58" s="168" t="s">
        <v>171</v>
      </c>
    </row>
    <row r="59" spans="1:4" ht="23.25" customHeight="1">
      <c r="A59" s="136" t="s">
        <v>358</v>
      </c>
      <c r="B59" s="131" t="s">
        <v>359</v>
      </c>
      <c r="C59" s="123" t="s">
        <v>312</v>
      </c>
      <c r="D59" s="169">
        <f>D57+D56+D50+D49+D48+D46+D43+D14+D13</f>
        <v>6871.5</v>
      </c>
    </row>
    <row r="60" spans="1:4" ht="21" customHeight="1">
      <c r="A60" s="136" t="s">
        <v>360</v>
      </c>
      <c r="B60" s="126" t="s">
        <v>361</v>
      </c>
      <c r="C60" s="123" t="s">
        <v>312</v>
      </c>
      <c r="D60" s="170"/>
    </row>
    <row r="61" spans="1:4" ht="21" customHeight="1">
      <c r="A61" s="136" t="s">
        <v>362</v>
      </c>
      <c r="B61" s="126" t="s">
        <v>363</v>
      </c>
      <c r="C61" s="137" t="s">
        <v>312</v>
      </c>
      <c r="D61" s="153">
        <v>107.18</v>
      </c>
    </row>
    <row r="62" spans="1:4" ht="21" customHeight="1">
      <c r="A62" s="136"/>
      <c r="B62" s="126"/>
      <c r="C62" s="123"/>
      <c r="D62" s="157"/>
    </row>
    <row r="63" spans="1:4" ht="15.75">
      <c r="A63" s="136" t="s">
        <v>364</v>
      </c>
      <c r="B63" s="126" t="s">
        <v>365</v>
      </c>
      <c r="C63" s="123" t="s">
        <v>366</v>
      </c>
      <c r="D63" s="86">
        <v>7.74</v>
      </c>
    </row>
    <row r="64" spans="1:4" ht="15.75">
      <c r="A64" s="136" t="s">
        <v>367</v>
      </c>
      <c r="B64" s="126" t="s">
        <v>368</v>
      </c>
      <c r="C64" s="123" t="s">
        <v>366</v>
      </c>
      <c r="D64" s="152">
        <v>12.3718</v>
      </c>
    </row>
    <row r="65" spans="1:4" ht="15.75">
      <c r="A65" s="136" t="s">
        <v>369</v>
      </c>
      <c r="B65" s="126" t="s">
        <v>370</v>
      </c>
      <c r="C65" s="137" t="s">
        <v>371</v>
      </c>
      <c r="D65" s="153">
        <v>9.013</v>
      </c>
    </row>
    <row r="66" spans="1:4" ht="15.75">
      <c r="A66" s="136" t="s">
        <v>372</v>
      </c>
      <c r="B66" s="126" t="s">
        <v>373</v>
      </c>
      <c r="C66" s="137" t="s">
        <v>371</v>
      </c>
      <c r="D66" s="153">
        <v>0.137</v>
      </c>
    </row>
    <row r="67" spans="1:4" ht="15.75">
      <c r="A67" s="136" t="s">
        <v>374</v>
      </c>
      <c r="B67" s="126" t="s">
        <v>375</v>
      </c>
      <c r="C67" s="123" t="s">
        <v>371</v>
      </c>
      <c r="D67" s="158">
        <v>9.013</v>
      </c>
    </row>
    <row r="68" spans="1:4" ht="15.75">
      <c r="A68" s="136"/>
      <c r="B68" s="147" t="s">
        <v>350</v>
      </c>
      <c r="C68" s="137"/>
      <c r="D68" s="153"/>
    </row>
    <row r="69" spans="1:4" ht="15.75">
      <c r="A69" s="136" t="s">
        <v>376</v>
      </c>
      <c r="B69" s="131" t="s">
        <v>377</v>
      </c>
      <c r="C69" s="137" t="s">
        <v>371</v>
      </c>
      <c r="D69" s="153">
        <v>0.0686</v>
      </c>
    </row>
    <row r="70" spans="1:4" ht="15.75">
      <c r="A70" s="136" t="s">
        <v>378</v>
      </c>
      <c r="B70" s="131" t="s">
        <v>379</v>
      </c>
      <c r="C70" s="137" t="s">
        <v>371</v>
      </c>
      <c r="D70" s="153">
        <v>8.9444</v>
      </c>
    </row>
    <row r="71" spans="1:4" ht="32.25" customHeight="1">
      <c r="A71" s="136" t="s">
        <v>380</v>
      </c>
      <c r="B71" s="126" t="s">
        <v>381</v>
      </c>
      <c r="C71" s="123" t="s">
        <v>382</v>
      </c>
      <c r="D71" s="157"/>
    </row>
    <row r="72" spans="1:4" ht="31.5">
      <c r="A72" s="136" t="s">
        <v>383</v>
      </c>
      <c r="B72" s="126" t="s">
        <v>384</v>
      </c>
      <c r="C72" s="123" t="s">
        <v>385</v>
      </c>
      <c r="D72" s="86" t="s">
        <v>171</v>
      </c>
    </row>
    <row r="73" spans="1:4" ht="31.5">
      <c r="A73" s="136" t="s">
        <v>386</v>
      </c>
      <c r="B73" s="126" t="s">
        <v>387</v>
      </c>
      <c r="C73" s="123" t="s">
        <v>385</v>
      </c>
      <c r="D73" s="86">
        <v>2.016</v>
      </c>
    </row>
    <row r="74" spans="1:4" ht="15.75">
      <c r="A74" s="136" t="s">
        <v>388</v>
      </c>
      <c r="B74" s="126" t="s">
        <v>389</v>
      </c>
      <c r="C74" s="123" t="s">
        <v>390</v>
      </c>
      <c r="D74" s="152" t="s">
        <v>171</v>
      </c>
    </row>
    <row r="75" spans="1:4" ht="34.5" customHeight="1">
      <c r="A75" s="136" t="s">
        <v>391</v>
      </c>
      <c r="B75" s="126" t="s">
        <v>392</v>
      </c>
      <c r="C75" s="137" t="s">
        <v>390</v>
      </c>
      <c r="D75" s="153" t="s">
        <v>176</v>
      </c>
    </row>
    <row r="76" spans="1:4" ht="15.75">
      <c r="A76" s="136" t="s">
        <v>393</v>
      </c>
      <c r="B76" s="126" t="s">
        <v>394</v>
      </c>
      <c r="C76" s="123" t="s">
        <v>390</v>
      </c>
      <c r="D76" s="154">
        <v>10</v>
      </c>
    </row>
    <row r="77" spans="1:4" ht="31.5">
      <c r="A77" s="136" t="s">
        <v>395</v>
      </c>
      <c r="B77" s="126" t="s">
        <v>396</v>
      </c>
      <c r="C77" s="123" t="s">
        <v>397</v>
      </c>
      <c r="D77" s="152">
        <v>3</v>
      </c>
    </row>
    <row r="78" spans="1:4" ht="31.5">
      <c r="A78" s="136" t="s">
        <v>398</v>
      </c>
      <c r="B78" s="126" t="s">
        <v>399</v>
      </c>
      <c r="C78" s="137" t="s">
        <v>400</v>
      </c>
      <c r="D78" s="153">
        <v>172.92</v>
      </c>
    </row>
    <row r="79" spans="1:4" ht="31.5">
      <c r="A79" s="136" t="s">
        <v>401</v>
      </c>
      <c r="B79" s="126" t="s">
        <v>402</v>
      </c>
      <c r="C79" s="137" t="s">
        <v>403</v>
      </c>
      <c r="D79" s="153">
        <v>18.845</v>
      </c>
    </row>
    <row r="80" spans="1:4" ht="31.5">
      <c r="A80" s="136" t="s">
        <v>404</v>
      </c>
      <c r="B80" s="126" t="s">
        <v>405</v>
      </c>
      <c r="C80" s="137" t="s">
        <v>406</v>
      </c>
      <c r="D80" s="153">
        <v>0.03073</v>
      </c>
    </row>
    <row r="85" ht="14.25" customHeight="1"/>
  </sheetData>
  <sheetProtection/>
  <mergeCells count="14">
    <mergeCell ref="C38:D38"/>
    <mergeCell ref="C42:D42"/>
    <mergeCell ref="C9:D9"/>
    <mergeCell ref="C18:D18"/>
    <mergeCell ref="C22:D22"/>
    <mergeCell ref="C26:D26"/>
    <mergeCell ref="C30:D30"/>
    <mergeCell ref="C34:D34"/>
    <mergeCell ref="B2:D2"/>
    <mergeCell ref="C4:D4"/>
    <mergeCell ref="C5:D5"/>
    <mergeCell ref="C6:D6"/>
    <mergeCell ref="C7:D7"/>
    <mergeCell ref="C8:D8"/>
  </mergeCells>
  <printOptions/>
  <pageMargins left="0" right="0" top="0.1968503937007874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A56" sqref="A56:IV56"/>
    </sheetView>
  </sheetViews>
  <sheetFormatPr defaultColWidth="9.00390625" defaultRowHeight="12.75"/>
  <cols>
    <col min="1" max="1" width="32.00390625" style="0" customWidth="1"/>
    <col min="2" max="2" width="60.25390625" style="0" bestFit="1" customWidth="1"/>
    <col min="3" max="3" width="9.125" style="0" customWidth="1"/>
  </cols>
  <sheetData>
    <row r="1" spans="1:2" ht="48.75" customHeight="1">
      <c r="A1" s="390" t="s">
        <v>407</v>
      </c>
      <c r="B1" s="391"/>
    </row>
    <row r="2" spans="1:2" ht="13.5" thickBot="1">
      <c r="A2" s="10"/>
      <c r="B2" s="10"/>
    </row>
    <row r="3" spans="1:2" ht="66" customHeight="1" thickTop="1">
      <c r="A3" s="64" t="s">
        <v>1</v>
      </c>
      <c r="B3" s="148" t="s">
        <v>411</v>
      </c>
    </row>
    <row r="4" spans="1:2" ht="15">
      <c r="A4" s="20" t="s">
        <v>47</v>
      </c>
      <c r="B4" s="66">
        <v>7453019764</v>
      </c>
    </row>
    <row r="5" spans="1:2" ht="15">
      <c r="A5" s="20" t="s">
        <v>3</v>
      </c>
      <c r="B5" s="66">
        <v>745301001</v>
      </c>
    </row>
    <row r="6" spans="1:2" ht="15">
      <c r="A6" s="20" t="s">
        <v>35</v>
      </c>
      <c r="B6" s="66" t="s">
        <v>168</v>
      </c>
    </row>
    <row r="7" spans="1:2" ht="15.75" thickBot="1">
      <c r="A7" s="20" t="s">
        <v>48</v>
      </c>
      <c r="B7" s="65" t="s">
        <v>423</v>
      </c>
    </row>
    <row r="8" spans="1:2" ht="16.5" thickBot="1" thickTop="1">
      <c r="A8" s="22" t="s">
        <v>49</v>
      </c>
      <c r="B8" s="23" t="s">
        <v>38</v>
      </c>
    </row>
    <row r="9" spans="1:2" ht="41.25" customHeight="1" thickBot="1" thickTop="1">
      <c r="A9" s="24" t="s">
        <v>50</v>
      </c>
      <c r="B9" s="58" t="s">
        <v>177</v>
      </c>
    </row>
    <row r="10" spans="1:2" ht="31.5" customHeight="1" thickBot="1" thickTop="1">
      <c r="A10" s="24" t="s">
        <v>51</v>
      </c>
      <c r="B10" s="178">
        <f>'[1]Выручка 2011'!E8/1000</f>
        <v>189.9159</v>
      </c>
    </row>
    <row r="11" spans="1:2" ht="53.25" customHeight="1" thickTop="1">
      <c r="A11" s="25" t="s">
        <v>52</v>
      </c>
      <c r="B11" s="179">
        <f>B12+B13+B17+B19+B20+B23+B26</f>
        <v>2846.527173890921</v>
      </c>
    </row>
    <row r="12" spans="1:2" ht="41.25" customHeight="1">
      <c r="A12" s="26" t="s">
        <v>53</v>
      </c>
      <c r="B12" s="180">
        <f>'[1]теплоэнер'!F15/1000</f>
        <v>137.40831999999997</v>
      </c>
    </row>
    <row r="13" spans="1:2" ht="28.5" customHeight="1">
      <c r="A13" s="26" t="s">
        <v>54</v>
      </c>
      <c r="B13" s="181">
        <f>'[1]Форм 2.1'!B8/1000</f>
        <v>5.920964290921418</v>
      </c>
    </row>
    <row r="14" spans="1:2" ht="78" customHeight="1">
      <c r="A14" s="26" t="s">
        <v>55</v>
      </c>
      <c r="B14" s="180" t="s">
        <v>436</v>
      </c>
    </row>
    <row r="15" spans="1:2" ht="26.25" customHeight="1">
      <c r="A15" s="27" t="s">
        <v>56</v>
      </c>
      <c r="B15" s="182" t="s">
        <v>436</v>
      </c>
    </row>
    <row r="16" spans="1:2" ht="26.25" customHeight="1">
      <c r="A16" s="27" t="s">
        <v>174</v>
      </c>
      <c r="B16" s="182" t="s">
        <v>436</v>
      </c>
    </row>
    <row r="17" spans="1:2" ht="54" customHeight="1">
      <c r="A17" s="26" t="s">
        <v>57</v>
      </c>
      <c r="B17" s="183">
        <f>'[1]эл. энер, х.вода'!O20/1000</f>
        <v>5.360881600000001</v>
      </c>
    </row>
    <row r="18" spans="1:2" ht="41.25" customHeight="1">
      <c r="A18" s="26" t="s">
        <v>58</v>
      </c>
      <c r="B18" s="182" t="s">
        <v>171</v>
      </c>
    </row>
    <row r="19" spans="1:2" ht="51.75" customHeight="1">
      <c r="A19" s="26" t="s">
        <v>59</v>
      </c>
      <c r="B19" s="181">
        <f>'[1]Зарплата'!G12/1000</f>
        <v>1107.369099</v>
      </c>
    </row>
    <row r="20" spans="1:2" ht="66" customHeight="1">
      <c r="A20" s="26" t="s">
        <v>60</v>
      </c>
      <c r="B20" s="182">
        <f>315273.36/1000</f>
        <v>315.27335999999997</v>
      </c>
    </row>
    <row r="21" spans="1:2" ht="39.75" customHeight="1">
      <c r="A21" s="26" t="s">
        <v>61</v>
      </c>
      <c r="B21" s="182" t="s">
        <v>436</v>
      </c>
    </row>
    <row r="22" spans="1:2" ht="52.5" customHeight="1">
      <c r="A22" s="28" t="s">
        <v>62</v>
      </c>
      <c r="B22" s="182" t="s">
        <v>436</v>
      </c>
    </row>
    <row r="23" spans="1:2" ht="41.25" customHeight="1">
      <c r="A23" s="26" t="s">
        <v>63</v>
      </c>
      <c r="B23" s="183">
        <f>SUM(B24:B25)</f>
        <v>1107.369099</v>
      </c>
    </row>
    <row r="24" spans="1:2" ht="53.25" customHeight="1">
      <c r="A24" s="28" t="s">
        <v>64</v>
      </c>
      <c r="B24" s="184">
        <f>'[1]Зарплата'!G12/1000</f>
        <v>1107.369099</v>
      </c>
    </row>
    <row r="25" spans="1:2" ht="53.25" customHeight="1">
      <c r="A25" s="26" t="s">
        <v>65</v>
      </c>
      <c r="B25" s="183" t="s">
        <v>436</v>
      </c>
    </row>
    <row r="26" spans="1:2" ht="86.25" customHeight="1" thickBot="1">
      <c r="A26" s="29" t="s">
        <v>66</v>
      </c>
      <c r="B26" s="185">
        <f>'[1]Услуги произв'!C30/1000</f>
        <v>167.82544999999996</v>
      </c>
    </row>
    <row r="27" spans="1:2" ht="29.25" customHeight="1" thickBot="1" thickTop="1">
      <c r="A27" s="30" t="s">
        <v>67</v>
      </c>
      <c r="B27" s="186" t="s">
        <v>436</v>
      </c>
    </row>
    <row r="28" spans="1:2" ht="28.5" customHeight="1" thickTop="1">
      <c r="A28" s="25" t="s">
        <v>68</v>
      </c>
      <c r="B28" s="187" t="s">
        <v>436</v>
      </c>
    </row>
    <row r="29" spans="1:2" ht="92.25" customHeight="1" thickBot="1">
      <c r="A29" s="29" t="s">
        <v>69</v>
      </c>
      <c r="B29" s="52" t="s">
        <v>175</v>
      </c>
    </row>
    <row r="30" spans="1:2" ht="29.25" customHeight="1" thickTop="1">
      <c r="A30" s="25" t="s">
        <v>70</v>
      </c>
      <c r="B30" s="51"/>
    </row>
    <row r="31" spans="1:2" ht="27.75" customHeight="1" thickBot="1">
      <c r="A31" s="29" t="s">
        <v>71</v>
      </c>
      <c r="B31" s="52"/>
    </row>
    <row r="32" spans="1:2" ht="66" customHeight="1" thickBot="1" thickTop="1">
      <c r="A32" s="24" t="s">
        <v>72</v>
      </c>
      <c r="B32" s="3" t="s">
        <v>206</v>
      </c>
    </row>
    <row r="33" spans="1:2" ht="30" customHeight="1" thickBot="1" thickTop="1">
      <c r="A33" s="24" t="s">
        <v>73</v>
      </c>
      <c r="B33" s="3">
        <v>7.74</v>
      </c>
    </row>
    <row r="34" spans="1:2" ht="27" customHeight="1" thickBot="1" thickTop="1">
      <c r="A34" s="24" t="s">
        <v>74</v>
      </c>
      <c r="B34" s="3">
        <v>12.3718</v>
      </c>
    </row>
    <row r="35" spans="1:2" ht="26.25" customHeight="1" thickBot="1" thickTop="1">
      <c r="A35" s="24" t="s">
        <v>75</v>
      </c>
      <c r="B35" s="59">
        <v>9.975</v>
      </c>
    </row>
    <row r="36" spans="1:3" ht="27" customHeight="1" thickBot="1" thickTop="1">
      <c r="A36" s="24" t="s">
        <v>76</v>
      </c>
      <c r="B36" s="174" t="s">
        <v>424</v>
      </c>
      <c r="C36" s="171"/>
    </row>
    <row r="37" spans="1:2" ht="39" customHeight="1" thickBot="1" thickTop="1">
      <c r="A37" s="30" t="s">
        <v>77</v>
      </c>
      <c r="B37" s="172">
        <v>9.975</v>
      </c>
    </row>
    <row r="38" spans="1:3" ht="18" customHeight="1" thickBot="1">
      <c r="A38" s="62" t="s">
        <v>78</v>
      </c>
      <c r="B38" s="155">
        <v>0.07948</v>
      </c>
      <c r="C38" s="173"/>
    </row>
    <row r="39" spans="1:3" ht="28.5" customHeight="1" thickBot="1">
      <c r="A39" s="60" t="s">
        <v>79</v>
      </c>
      <c r="B39" s="175">
        <f>B37-B38</f>
        <v>9.89552</v>
      </c>
      <c r="C39" s="173"/>
    </row>
    <row r="40" spans="1:2" ht="42" customHeight="1" thickBot="1" thickTop="1">
      <c r="A40" s="24" t="s">
        <v>80</v>
      </c>
      <c r="B40" s="61"/>
    </row>
    <row r="41" spans="1:2" ht="40.5" customHeight="1" thickBot="1" thickTop="1">
      <c r="A41" s="24" t="s">
        <v>81</v>
      </c>
      <c r="B41" s="3" t="s">
        <v>171</v>
      </c>
    </row>
    <row r="42" spans="1:2" ht="39" customHeight="1" thickBot="1" thickTop="1">
      <c r="A42" s="24" t="s">
        <v>82</v>
      </c>
      <c r="B42" s="3">
        <v>2.016</v>
      </c>
    </row>
    <row r="43" spans="1:2" ht="27.75" customHeight="1" thickBot="1" thickTop="1">
      <c r="A43" s="24" t="s">
        <v>83</v>
      </c>
      <c r="B43" s="3" t="s">
        <v>171</v>
      </c>
    </row>
    <row r="44" spans="1:2" ht="25.5" customHeight="1" thickBot="1" thickTop="1">
      <c r="A44" s="24" t="s">
        <v>84</v>
      </c>
      <c r="B44" s="3" t="s">
        <v>176</v>
      </c>
    </row>
    <row r="45" spans="1:2" ht="27" customHeight="1" thickBot="1" thickTop="1">
      <c r="A45" s="24" t="s">
        <v>85</v>
      </c>
      <c r="B45" s="3">
        <v>10</v>
      </c>
    </row>
    <row r="46" spans="1:2" ht="40.5" customHeight="1" thickBot="1" thickTop="1">
      <c r="A46" s="24" t="s">
        <v>86</v>
      </c>
      <c r="B46" s="3">
        <v>3</v>
      </c>
    </row>
    <row r="47" spans="1:2" ht="53.25" customHeight="1" thickBot="1" thickTop="1">
      <c r="A47" s="24" t="s">
        <v>87</v>
      </c>
      <c r="B47" s="3">
        <v>148.89</v>
      </c>
    </row>
    <row r="48" spans="1:2" ht="64.5" customHeight="1" thickBot="1" thickTop="1">
      <c r="A48" s="24" t="s">
        <v>88</v>
      </c>
      <c r="B48" s="3">
        <v>17.59</v>
      </c>
    </row>
    <row r="49" spans="1:2" ht="54" customHeight="1" thickBot="1" thickTop="1">
      <c r="A49" s="24" t="s">
        <v>89</v>
      </c>
      <c r="B49" s="3">
        <v>0.0219</v>
      </c>
    </row>
    <row r="50" spans="1:2" ht="13.5" thickTop="1">
      <c r="A50" s="10"/>
      <c r="B50" s="10"/>
    </row>
    <row r="51" spans="1:2" ht="28.5" customHeight="1">
      <c r="A51" s="419" t="s">
        <v>90</v>
      </c>
      <c r="B51" s="419"/>
    </row>
    <row r="52" spans="1:2" ht="39.75" customHeight="1">
      <c r="A52" s="431" t="s">
        <v>91</v>
      </c>
      <c r="B52" s="431"/>
    </row>
    <row r="53" spans="1:2" ht="103.5" customHeight="1">
      <c r="A53" s="430" t="s">
        <v>92</v>
      </c>
      <c r="B53" s="430"/>
    </row>
    <row r="54" spans="1:2" ht="30.75" customHeight="1">
      <c r="A54" s="430" t="s">
        <v>93</v>
      </c>
      <c r="B54" s="430"/>
    </row>
    <row r="56" ht="12.75">
      <c r="A56" s="10"/>
    </row>
  </sheetData>
  <sheetProtection/>
  <mergeCells count="5">
    <mergeCell ref="A54:B54"/>
    <mergeCell ref="A1:B1"/>
    <mergeCell ref="A51:B51"/>
    <mergeCell ref="A52:B52"/>
    <mergeCell ref="A53:B5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39.125" style="0" bestFit="1" customWidth="1"/>
    <col min="2" max="2" width="13.125" style="0" customWidth="1"/>
    <col min="3" max="3" width="10.00390625" style="0" customWidth="1"/>
    <col min="4" max="4" width="10.875" style="0" customWidth="1"/>
    <col min="5" max="5" width="12.00390625" style="0" customWidth="1"/>
  </cols>
  <sheetData>
    <row r="1" ht="18">
      <c r="A1" s="72" t="s">
        <v>412</v>
      </c>
    </row>
    <row r="4" spans="1:5" ht="18">
      <c r="A4" s="432" t="s">
        <v>429</v>
      </c>
      <c r="B4" s="432"/>
      <c r="C4" s="432"/>
      <c r="D4" s="432"/>
      <c r="E4" s="432"/>
    </row>
    <row r="6" spans="1:6" ht="38.25">
      <c r="A6" s="328" t="s">
        <v>207</v>
      </c>
      <c r="B6" s="329" t="s">
        <v>499</v>
      </c>
      <c r="C6" s="329" t="s">
        <v>500</v>
      </c>
      <c r="D6" s="329" t="s">
        <v>501</v>
      </c>
      <c r="E6" s="329" t="s">
        <v>208</v>
      </c>
      <c r="F6" s="73"/>
    </row>
    <row r="7" spans="1:5" ht="12.75">
      <c r="A7" s="330" t="s">
        <v>502</v>
      </c>
      <c r="B7" s="223">
        <v>79.48</v>
      </c>
      <c r="C7">
        <v>597.34</v>
      </c>
      <c r="D7" s="74">
        <v>47476.58</v>
      </c>
      <c r="E7" s="76">
        <v>56022.37</v>
      </c>
    </row>
    <row r="8" spans="1:5" ht="12.75">
      <c r="A8" s="331" t="s">
        <v>210</v>
      </c>
      <c r="B8" s="197">
        <v>0.0528</v>
      </c>
      <c r="C8" s="70">
        <v>597.34</v>
      </c>
      <c r="D8" s="70">
        <v>31.54</v>
      </c>
      <c r="E8" s="70">
        <v>37.22</v>
      </c>
    </row>
    <row r="9" spans="1:5" ht="12.75">
      <c r="A9" s="331" t="s">
        <v>503</v>
      </c>
      <c r="B9" s="197">
        <v>189.9045</v>
      </c>
      <c r="C9" s="70">
        <v>597.34</v>
      </c>
      <c r="D9" s="76">
        <v>113437.55</v>
      </c>
      <c r="E9" s="76">
        <v>133856.31</v>
      </c>
    </row>
    <row r="10" spans="1:5" ht="12.75">
      <c r="A10" s="332" t="s">
        <v>211</v>
      </c>
      <c r="B10" s="70"/>
      <c r="C10" s="70"/>
      <c r="D10" s="76">
        <v>160945.68</v>
      </c>
      <c r="E10" s="76">
        <v>189915.9</v>
      </c>
    </row>
    <row r="13" spans="1:5" ht="12.75">
      <c r="A13" s="433" t="s">
        <v>212</v>
      </c>
      <c r="B13" s="433"/>
      <c r="C13" s="433"/>
      <c r="D13" s="433"/>
      <c r="E13" s="433"/>
    </row>
  </sheetData>
  <sheetProtection/>
  <mergeCells count="2">
    <mergeCell ref="A4:E4"/>
    <mergeCell ref="A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6" sqref="A16:IV18"/>
    </sheetView>
  </sheetViews>
  <sheetFormatPr defaultColWidth="9.00390625" defaultRowHeight="12.75"/>
  <cols>
    <col min="1" max="1" width="5.125" style="0" customWidth="1"/>
    <col min="2" max="2" width="17.125" style="0" customWidth="1"/>
    <col min="3" max="3" width="11.875" style="0" customWidth="1"/>
    <col min="4" max="5" width="10.875" style="0" customWidth="1"/>
    <col min="6" max="6" width="12.125" style="0" customWidth="1"/>
    <col min="7" max="7" width="10.75390625" style="0" customWidth="1"/>
    <col min="8" max="8" width="10.625" style="0" customWidth="1"/>
  </cols>
  <sheetData>
    <row r="1" ht="18">
      <c r="A1" s="72" t="s">
        <v>412</v>
      </c>
    </row>
    <row r="4" spans="1:8" ht="18">
      <c r="A4" s="432" t="s">
        <v>213</v>
      </c>
      <c r="B4" s="432"/>
      <c r="C4" s="432"/>
      <c r="D4" s="432"/>
      <c r="E4" s="432"/>
      <c r="F4" s="432"/>
      <c r="G4" s="434"/>
      <c r="H4" s="434"/>
    </row>
    <row r="6" s="69" customFormat="1" ht="12.75">
      <c r="B6" s="69" t="s">
        <v>437</v>
      </c>
    </row>
    <row r="7" spans="1:8" s="192" customFormat="1" ht="24">
      <c r="A7" s="188" t="s">
        <v>209</v>
      </c>
      <c r="B7" s="88" t="s">
        <v>214</v>
      </c>
      <c r="C7" s="189" t="s">
        <v>438</v>
      </c>
      <c r="D7" s="88" t="s">
        <v>439</v>
      </c>
      <c r="E7" s="189" t="s">
        <v>440</v>
      </c>
      <c r="F7" s="190" t="s">
        <v>441</v>
      </c>
      <c r="G7" s="88" t="s">
        <v>442</v>
      </c>
      <c r="H7" s="191" t="s">
        <v>443</v>
      </c>
    </row>
    <row r="8" spans="1:8" ht="12.75">
      <c r="A8" s="75">
        <v>1</v>
      </c>
      <c r="B8" s="70" t="s">
        <v>444</v>
      </c>
      <c r="C8" s="193">
        <v>40574</v>
      </c>
      <c r="D8" s="76">
        <v>39550.08</v>
      </c>
      <c r="E8" s="76">
        <v>7119.01</v>
      </c>
      <c r="F8" s="85">
        <f aca="true" t="shared" si="0" ref="F8:F14">D8+E8</f>
        <v>46669.090000000004</v>
      </c>
      <c r="G8" s="76">
        <v>1034.53</v>
      </c>
      <c r="H8" s="194">
        <f>27.8+10.43</f>
        <v>38.230000000000004</v>
      </c>
    </row>
    <row r="9" spans="1:8" ht="12.75">
      <c r="A9" s="75">
        <v>2</v>
      </c>
      <c r="B9" s="70" t="s">
        <v>445</v>
      </c>
      <c r="C9" s="193">
        <v>40602</v>
      </c>
      <c r="D9" s="76">
        <v>31553.17</v>
      </c>
      <c r="E9" s="76">
        <v>5679.57</v>
      </c>
      <c r="F9" s="85">
        <f t="shared" si="0"/>
        <v>37232.74</v>
      </c>
      <c r="G9" s="76">
        <v>1034.53</v>
      </c>
      <c r="H9" s="194">
        <v>30.5</v>
      </c>
    </row>
    <row r="10" spans="1:8" ht="12.75">
      <c r="A10" s="75">
        <v>3</v>
      </c>
      <c r="B10" s="70" t="s">
        <v>446</v>
      </c>
      <c r="C10" s="193">
        <v>40633</v>
      </c>
      <c r="D10" s="76">
        <v>18880.17</v>
      </c>
      <c r="E10" s="76">
        <v>3398.43</v>
      </c>
      <c r="F10" s="85">
        <f t="shared" si="0"/>
        <v>22278.6</v>
      </c>
      <c r="G10" s="76">
        <v>1034.53</v>
      </c>
      <c r="H10" s="194">
        <v>18.25</v>
      </c>
    </row>
    <row r="11" spans="1:8" ht="12.75">
      <c r="A11" s="75">
        <v>4</v>
      </c>
      <c r="B11" s="70" t="s">
        <v>447</v>
      </c>
      <c r="C11" s="193">
        <v>40663</v>
      </c>
      <c r="D11" s="76">
        <v>9300.42</v>
      </c>
      <c r="E11" s="76">
        <v>1674.08</v>
      </c>
      <c r="F11" s="85">
        <f t="shared" si="0"/>
        <v>10974.5</v>
      </c>
      <c r="G11" s="76">
        <v>1034.53</v>
      </c>
      <c r="H11" s="194">
        <v>8.99</v>
      </c>
    </row>
    <row r="12" spans="1:8" ht="12.75">
      <c r="A12" s="75">
        <v>5</v>
      </c>
      <c r="B12" s="70" t="s">
        <v>448</v>
      </c>
      <c r="C12" s="193">
        <v>40694</v>
      </c>
      <c r="D12" s="76">
        <v>404.5</v>
      </c>
      <c r="E12" s="76">
        <v>72.81</v>
      </c>
      <c r="F12" s="85">
        <f t="shared" si="0"/>
        <v>477.31</v>
      </c>
      <c r="G12" s="76">
        <v>1034.53</v>
      </c>
      <c r="H12" s="194">
        <v>0.391</v>
      </c>
    </row>
    <row r="13" spans="1:8" ht="12.75">
      <c r="A13" s="75">
        <v>6</v>
      </c>
      <c r="B13" s="70" t="s">
        <v>449</v>
      </c>
      <c r="C13" s="195">
        <v>40724</v>
      </c>
      <c r="D13" s="76">
        <v>16759.39</v>
      </c>
      <c r="E13" s="76">
        <v>3016.69</v>
      </c>
      <c r="F13" s="85">
        <f t="shared" si="0"/>
        <v>19776.079999999998</v>
      </c>
      <c r="G13" s="76">
        <v>1034.53</v>
      </c>
      <c r="H13" s="194">
        <v>16.2</v>
      </c>
    </row>
    <row r="14" spans="1:8" ht="12.75">
      <c r="A14" s="75">
        <v>7</v>
      </c>
      <c r="B14" s="70" t="s">
        <v>450</v>
      </c>
      <c r="C14" s="195">
        <v>40755</v>
      </c>
      <c r="D14" s="76">
        <v>0</v>
      </c>
      <c r="E14" s="76">
        <v>0</v>
      </c>
      <c r="F14" s="85">
        <f t="shared" si="0"/>
        <v>0</v>
      </c>
      <c r="G14" s="76">
        <v>1034.53</v>
      </c>
      <c r="H14" s="194">
        <v>0</v>
      </c>
    </row>
    <row r="15" spans="1:8" ht="12.75">
      <c r="A15" s="196"/>
      <c r="B15" s="70" t="s">
        <v>231</v>
      </c>
      <c r="C15" s="70"/>
      <c r="D15" s="76"/>
      <c r="E15" s="197"/>
      <c r="F15" s="198">
        <f>SUM(F8:F14)</f>
        <v>137408.31999999998</v>
      </c>
      <c r="G15" s="199"/>
      <c r="H15" s="198">
        <f>SUM(H8:H14)</f>
        <v>112.561</v>
      </c>
    </row>
    <row r="18" spans="1:8" ht="12.75">
      <c r="A18" s="433" t="s">
        <v>215</v>
      </c>
      <c r="B18" s="433"/>
      <c r="C18" s="433"/>
      <c r="D18" s="433"/>
      <c r="E18" s="433"/>
      <c r="F18" s="433"/>
      <c r="G18" s="434"/>
      <c r="H18" s="434"/>
    </row>
    <row r="20" spans="1:8" ht="12.75">
      <c r="A20" s="433" t="s">
        <v>212</v>
      </c>
      <c r="B20" s="433"/>
      <c r="C20" s="433"/>
      <c r="D20" s="433"/>
      <c r="E20" s="433"/>
      <c r="F20" s="433"/>
      <c r="G20" s="434"/>
      <c r="H20" s="434"/>
    </row>
  </sheetData>
  <sheetProtection/>
  <mergeCells count="3">
    <mergeCell ref="A4:H4"/>
    <mergeCell ref="A20:H20"/>
    <mergeCell ref="A18:H1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89"/>
  <sheetViews>
    <sheetView zoomScalePageLayoutView="0" workbookViewId="0" topLeftCell="A49">
      <selection activeCell="B69" sqref="B69"/>
    </sheetView>
  </sheetViews>
  <sheetFormatPr defaultColWidth="9.00390625" defaultRowHeight="12.75"/>
  <cols>
    <col min="1" max="1" width="47.625" style="0" customWidth="1"/>
    <col min="2" max="2" width="52.25390625" style="0" customWidth="1"/>
  </cols>
  <sheetData>
    <row r="1" spans="1:2" ht="37.5" customHeight="1" thickBot="1">
      <c r="A1" s="390" t="s">
        <v>408</v>
      </c>
      <c r="B1" s="391"/>
    </row>
    <row r="2" spans="1:2" ht="78" customHeight="1" thickTop="1">
      <c r="A2" s="64" t="s">
        <v>1</v>
      </c>
      <c r="B2" s="148" t="s">
        <v>413</v>
      </c>
    </row>
    <row r="3" spans="1:2" ht="15">
      <c r="A3" s="20" t="s">
        <v>2</v>
      </c>
      <c r="B3" s="66">
        <v>7453019764</v>
      </c>
    </row>
    <row r="4" spans="1:2" ht="15">
      <c r="A4" s="20" t="s">
        <v>3</v>
      </c>
      <c r="B4" s="66">
        <v>745301001</v>
      </c>
    </row>
    <row r="5" spans="1:2" ht="25.5">
      <c r="A5" s="20" t="s">
        <v>35</v>
      </c>
      <c r="B5" s="66" t="s">
        <v>168</v>
      </c>
    </row>
    <row r="6" spans="1:2" ht="15.75" thickBot="1">
      <c r="A6" s="20" t="s">
        <v>48</v>
      </c>
      <c r="B6" s="65" t="s">
        <v>423</v>
      </c>
    </row>
    <row r="7" spans="1:2" ht="16.5" thickBot="1" thickTop="1">
      <c r="A7" s="22" t="s">
        <v>49</v>
      </c>
      <c r="B7" s="23" t="s">
        <v>38</v>
      </c>
    </row>
    <row r="8" spans="1:2" ht="31.5" customHeight="1" thickTop="1">
      <c r="A8" s="31" t="s">
        <v>94</v>
      </c>
      <c r="B8" s="200">
        <f>B19+B79</f>
        <v>5920.964290921418</v>
      </c>
    </row>
    <row r="9" spans="1:2" ht="15.75">
      <c r="A9" s="31" t="s">
        <v>95</v>
      </c>
      <c r="B9" s="201"/>
    </row>
    <row r="10" spans="1:2" ht="18.75" customHeight="1">
      <c r="A10" s="32" t="s">
        <v>96</v>
      </c>
      <c r="B10" s="201"/>
    </row>
    <row r="11" spans="1:2" ht="16.5" customHeight="1">
      <c r="A11" s="32" t="s">
        <v>97</v>
      </c>
      <c r="B11" s="201"/>
    </row>
    <row r="12" spans="1:2" ht="17.25" customHeight="1">
      <c r="A12" s="32" t="s">
        <v>98</v>
      </c>
      <c r="B12" s="201"/>
    </row>
    <row r="13" spans="1:2" ht="16.5" customHeight="1">
      <c r="A13" s="32" t="s">
        <v>99</v>
      </c>
      <c r="B13" s="201"/>
    </row>
    <row r="14" spans="1:2" ht="20.25" customHeight="1">
      <c r="A14" s="31" t="s">
        <v>100</v>
      </c>
      <c r="B14" s="202"/>
    </row>
    <row r="15" spans="1:2" ht="16.5" customHeight="1">
      <c r="A15" s="32" t="s">
        <v>101</v>
      </c>
      <c r="B15" s="203"/>
    </row>
    <row r="16" spans="1:2" ht="32.25" customHeight="1">
      <c r="A16" s="32" t="s">
        <v>102</v>
      </c>
      <c r="B16" s="204"/>
    </row>
    <row r="17" spans="1:2" ht="18.75" customHeight="1">
      <c r="A17" s="32" t="s">
        <v>103</v>
      </c>
      <c r="B17" s="201"/>
    </row>
    <row r="18" spans="1:2" ht="17.25" customHeight="1">
      <c r="A18" s="32" t="s">
        <v>99</v>
      </c>
      <c r="B18" s="201" t="s">
        <v>451</v>
      </c>
    </row>
    <row r="19" spans="1:2" ht="20.25" customHeight="1">
      <c r="A19" s="33" t="s">
        <v>104</v>
      </c>
      <c r="B19" s="202">
        <f>B20</f>
        <v>5199.208127599999</v>
      </c>
    </row>
    <row r="20" spans="1:2" ht="32.25" customHeight="1">
      <c r="A20" s="32" t="s">
        <v>105</v>
      </c>
      <c r="B20" s="203">
        <f>'[1]газ природ'!F35/1000</f>
        <v>5199.208127599999</v>
      </c>
    </row>
    <row r="21" spans="1:2" ht="18.75" customHeight="1">
      <c r="A21" s="32" t="s">
        <v>106</v>
      </c>
      <c r="B21" s="205">
        <f>B20/B22</f>
        <v>3.500796638454027</v>
      </c>
    </row>
    <row r="22" spans="1:2" ht="15.75">
      <c r="A22" s="32" t="s">
        <v>103</v>
      </c>
      <c r="B22" s="203">
        <f>'[1]газ природ'!H18</f>
        <v>1485.15</v>
      </c>
    </row>
    <row r="23" spans="1:2" ht="15.75">
      <c r="A23" s="32" t="s">
        <v>99</v>
      </c>
      <c r="B23" s="201" t="s">
        <v>451</v>
      </c>
    </row>
    <row r="24" spans="1:2" ht="21" customHeight="1">
      <c r="A24" s="33" t="s">
        <v>107</v>
      </c>
      <c r="B24" s="53"/>
    </row>
    <row r="25" spans="1:2" ht="33" customHeight="1">
      <c r="A25" s="32" t="s">
        <v>108</v>
      </c>
      <c r="B25" s="53"/>
    </row>
    <row r="26" spans="1:2" ht="31.5" customHeight="1">
      <c r="A26" s="32" t="s">
        <v>109</v>
      </c>
      <c r="B26" s="53"/>
    </row>
    <row r="27" spans="1:2" ht="18" customHeight="1">
      <c r="A27" s="32" t="s">
        <v>103</v>
      </c>
      <c r="B27" s="53"/>
    </row>
    <row r="28" spans="1:2" ht="18" customHeight="1">
      <c r="A28" s="32" t="s">
        <v>99</v>
      </c>
      <c r="B28" s="53"/>
    </row>
    <row r="29" spans="1:2" ht="18" customHeight="1">
      <c r="A29" s="31" t="s">
        <v>110</v>
      </c>
      <c r="B29" s="53"/>
    </row>
    <row r="30" spans="1:2" ht="20.25" customHeight="1">
      <c r="A30" s="32" t="s">
        <v>111</v>
      </c>
      <c r="B30" s="53"/>
    </row>
    <row r="31" spans="1:2" ht="30.75" customHeight="1">
      <c r="A31" s="32" t="s">
        <v>109</v>
      </c>
      <c r="B31" s="53"/>
    </row>
    <row r="32" spans="1:2" ht="17.25" customHeight="1">
      <c r="A32" s="32" t="s">
        <v>112</v>
      </c>
      <c r="B32" s="53"/>
    </row>
    <row r="33" spans="1:2" ht="18" customHeight="1">
      <c r="A33" s="32" t="s">
        <v>99</v>
      </c>
      <c r="B33" s="53"/>
    </row>
    <row r="34" spans="1:2" ht="15">
      <c r="A34" s="31" t="s">
        <v>113</v>
      </c>
      <c r="B34" s="53"/>
    </row>
    <row r="35" spans="1:2" ht="18" customHeight="1">
      <c r="A35" s="32" t="s">
        <v>114</v>
      </c>
      <c r="B35" s="53"/>
    </row>
    <row r="36" spans="1:2" ht="16.5" customHeight="1">
      <c r="A36" s="32" t="s">
        <v>115</v>
      </c>
      <c r="B36" s="53"/>
    </row>
    <row r="37" spans="1:2" ht="17.25" customHeight="1">
      <c r="A37" s="32" t="s">
        <v>116</v>
      </c>
      <c r="B37" s="53"/>
    </row>
    <row r="38" spans="1:2" ht="16.5" customHeight="1">
      <c r="A38" s="32" t="s">
        <v>99</v>
      </c>
      <c r="B38" s="53"/>
    </row>
    <row r="39" spans="1:2" ht="15">
      <c r="A39" s="31" t="s">
        <v>117</v>
      </c>
      <c r="B39" s="53"/>
    </row>
    <row r="40" spans="1:2" ht="18.75" customHeight="1">
      <c r="A40" s="32" t="s">
        <v>118</v>
      </c>
      <c r="B40" s="53"/>
    </row>
    <row r="41" spans="1:2" ht="16.5" customHeight="1">
      <c r="A41" s="32" t="s">
        <v>115</v>
      </c>
      <c r="B41" s="53"/>
    </row>
    <row r="42" spans="1:2" ht="18.75" customHeight="1">
      <c r="A42" s="32" t="s">
        <v>116</v>
      </c>
      <c r="B42" s="53"/>
    </row>
    <row r="43" spans="1:2" ht="20.25" customHeight="1">
      <c r="A43" s="32" t="s">
        <v>99</v>
      </c>
      <c r="B43" s="53"/>
    </row>
    <row r="44" spans="1:2" ht="15" customHeight="1">
      <c r="A44" s="31" t="s">
        <v>119</v>
      </c>
      <c r="B44" s="53"/>
    </row>
    <row r="45" spans="1:2" ht="31.5" customHeight="1">
      <c r="A45" s="32" t="s">
        <v>120</v>
      </c>
      <c r="B45" s="53"/>
    </row>
    <row r="46" spans="1:2" ht="19.5" customHeight="1">
      <c r="A46" s="32" t="s">
        <v>115</v>
      </c>
      <c r="B46" s="53"/>
    </row>
    <row r="47" spans="1:2" ht="19.5" customHeight="1">
      <c r="A47" s="32" t="s">
        <v>116</v>
      </c>
      <c r="B47" s="53"/>
    </row>
    <row r="48" spans="1:2" ht="17.25" customHeight="1">
      <c r="A48" s="32" t="s">
        <v>99</v>
      </c>
      <c r="B48" s="53"/>
    </row>
    <row r="49" spans="1:2" ht="15">
      <c r="A49" s="31" t="s">
        <v>121</v>
      </c>
      <c r="B49" s="53"/>
    </row>
    <row r="50" spans="1:2" ht="17.25" customHeight="1">
      <c r="A50" s="32" t="s">
        <v>122</v>
      </c>
      <c r="B50" s="53"/>
    </row>
    <row r="51" spans="1:2" ht="19.5" customHeight="1">
      <c r="A51" s="32" t="s">
        <v>115</v>
      </c>
      <c r="B51" s="53"/>
    </row>
    <row r="52" spans="1:2" ht="20.25" customHeight="1">
      <c r="A52" s="32" t="s">
        <v>116</v>
      </c>
      <c r="B52" s="53"/>
    </row>
    <row r="53" spans="1:2" ht="18.75" customHeight="1">
      <c r="A53" s="32" t="s">
        <v>99</v>
      </c>
      <c r="B53" s="53"/>
    </row>
    <row r="54" spans="1:2" ht="15">
      <c r="A54" s="31" t="s">
        <v>123</v>
      </c>
      <c r="B54" s="53"/>
    </row>
    <row r="55" spans="1:2" ht="18.75" customHeight="1">
      <c r="A55" s="32" t="s">
        <v>124</v>
      </c>
      <c r="B55" s="53"/>
    </row>
    <row r="56" spans="1:2" ht="18" customHeight="1">
      <c r="A56" s="32" t="s">
        <v>115</v>
      </c>
      <c r="B56" s="53"/>
    </row>
    <row r="57" spans="1:2" ht="15.75" customHeight="1">
      <c r="A57" s="32" t="s">
        <v>116</v>
      </c>
      <c r="B57" s="53"/>
    </row>
    <row r="58" spans="1:2" ht="16.5" customHeight="1">
      <c r="A58" s="32" t="s">
        <v>99</v>
      </c>
      <c r="B58" s="53"/>
    </row>
    <row r="59" spans="1:2" ht="15">
      <c r="A59" s="31" t="s">
        <v>125</v>
      </c>
      <c r="B59" s="53"/>
    </row>
    <row r="60" spans="1:2" ht="17.25" customHeight="1">
      <c r="A60" s="32" t="s">
        <v>126</v>
      </c>
      <c r="B60" s="53"/>
    </row>
    <row r="61" spans="1:2" ht="17.25" customHeight="1">
      <c r="A61" s="32" t="s">
        <v>115</v>
      </c>
      <c r="B61" s="53"/>
    </row>
    <row r="62" spans="1:2" ht="16.5" customHeight="1">
      <c r="A62" s="32" t="s">
        <v>116</v>
      </c>
      <c r="B62" s="53"/>
    </row>
    <row r="63" spans="1:2" ht="15.75" customHeight="1">
      <c r="A63" s="32" t="s">
        <v>99</v>
      </c>
      <c r="B63" s="53"/>
    </row>
    <row r="64" spans="1:2" ht="15">
      <c r="A64" s="31" t="s">
        <v>127</v>
      </c>
      <c r="B64" s="53"/>
    </row>
    <row r="65" spans="1:2" ht="18" customHeight="1">
      <c r="A65" s="32" t="s">
        <v>128</v>
      </c>
      <c r="B65" s="53"/>
    </row>
    <row r="66" spans="1:2" ht="16.5" customHeight="1">
      <c r="A66" s="32" t="s">
        <v>115</v>
      </c>
      <c r="B66" s="53"/>
    </row>
    <row r="67" spans="1:2" ht="17.25" customHeight="1">
      <c r="A67" s="32" t="s">
        <v>116</v>
      </c>
      <c r="B67" s="53"/>
    </row>
    <row r="68" spans="1:2" ht="16.5" customHeight="1">
      <c r="A68" s="32" t="s">
        <v>99</v>
      </c>
      <c r="B68" s="53"/>
    </row>
    <row r="69" spans="1:2" ht="15">
      <c r="A69" s="31" t="s">
        <v>129</v>
      </c>
      <c r="B69" s="53"/>
    </row>
    <row r="70" spans="1:2" ht="18" customHeight="1">
      <c r="A70" s="32" t="s">
        <v>130</v>
      </c>
      <c r="B70" s="53"/>
    </row>
    <row r="71" spans="1:2" ht="18" customHeight="1">
      <c r="A71" s="32" t="s">
        <v>115</v>
      </c>
      <c r="B71" s="53"/>
    </row>
    <row r="72" spans="1:2" ht="16.5" customHeight="1">
      <c r="A72" s="32" t="s">
        <v>116</v>
      </c>
      <c r="B72" s="53"/>
    </row>
    <row r="73" spans="1:2" ht="14.25" customHeight="1">
      <c r="A73" s="32" t="s">
        <v>99</v>
      </c>
      <c r="B73" s="53"/>
    </row>
    <row r="74" spans="1:2" ht="17.25" customHeight="1">
      <c r="A74" s="31" t="s">
        <v>131</v>
      </c>
      <c r="B74" s="53"/>
    </row>
    <row r="75" spans="1:2" ht="31.5" customHeight="1">
      <c r="A75" s="32" t="s">
        <v>132</v>
      </c>
      <c r="B75" s="53"/>
    </row>
    <row r="76" spans="1:2" ht="18.75" customHeight="1">
      <c r="A76" s="32" t="s">
        <v>115</v>
      </c>
      <c r="B76" s="53"/>
    </row>
    <row r="77" spans="1:2" ht="16.5" customHeight="1">
      <c r="A77" s="32" t="s">
        <v>116</v>
      </c>
      <c r="B77" s="53"/>
    </row>
    <row r="78" spans="1:2" ht="16.5" customHeight="1">
      <c r="A78" s="32" t="s">
        <v>99</v>
      </c>
      <c r="B78" s="53"/>
    </row>
    <row r="79" spans="1:2" ht="30.75" customHeight="1">
      <c r="A79" s="31" t="s">
        <v>133</v>
      </c>
      <c r="B79" s="202">
        <f>B80</f>
        <v>721.756163321419</v>
      </c>
    </row>
    <row r="80" spans="1:2" ht="19.5" customHeight="1">
      <c r="A80" s="32" t="s">
        <v>134</v>
      </c>
      <c r="B80" s="203">
        <f>'[1]эл. энер, х.вода'!O16/1000</f>
        <v>721.756163321419</v>
      </c>
    </row>
    <row r="81" spans="1:2" ht="15.75" customHeight="1">
      <c r="A81" s="32" t="s">
        <v>99</v>
      </c>
      <c r="B81" s="206" t="s">
        <v>217</v>
      </c>
    </row>
    <row r="82" spans="1:2" ht="18.75" customHeight="1">
      <c r="A82" s="32" t="s">
        <v>135</v>
      </c>
      <c r="B82" s="204">
        <f>B80/B83</f>
        <v>4.114540083694868</v>
      </c>
    </row>
    <row r="83" spans="1:2" ht="15.75">
      <c r="A83" s="32" t="s">
        <v>136</v>
      </c>
      <c r="B83" s="207">
        <f>'[1]эл. энер, х.вода'!O11/1000</f>
        <v>175.416</v>
      </c>
    </row>
    <row r="84" spans="1:2" ht="15">
      <c r="A84" s="31" t="s">
        <v>137</v>
      </c>
      <c r="B84" s="54"/>
    </row>
    <row r="85" spans="1:2" ht="18" customHeight="1">
      <c r="A85" s="32" t="s">
        <v>138</v>
      </c>
      <c r="B85" s="53"/>
    </row>
    <row r="86" spans="1:2" ht="18" customHeight="1">
      <c r="A86" s="32" t="s">
        <v>115</v>
      </c>
      <c r="B86" s="53"/>
    </row>
    <row r="87" spans="1:2" ht="18" customHeight="1">
      <c r="A87" s="32" t="s">
        <v>116</v>
      </c>
      <c r="B87" s="53"/>
    </row>
    <row r="88" spans="1:2" ht="18.75" customHeight="1" thickBot="1">
      <c r="A88" s="32" t="s">
        <v>99</v>
      </c>
      <c r="B88" s="55"/>
    </row>
    <row r="89" spans="1:2" ht="21" customHeight="1">
      <c r="A89" s="34" t="s">
        <v>139</v>
      </c>
      <c r="B89" s="35"/>
    </row>
  </sheetData>
  <sheetProtection/>
  <mergeCells count="1">
    <mergeCell ref="A1:B1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ЮУрГУ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Песков</dc:creator>
  <cp:keywords/>
  <dc:description/>
  <cp:lastModifiedBy>Песков М.А.</cp:lastModifiedBy>
  <cp:lastPrinted>2012-01-20T05:44:59Z</cp:lastPrinted>
  <dcterms:created xsi:type="dcterms:W3CDTF">2011-05-11T08:57:29Z</dcterms:created>
  <dcterms:modified xsi:type="dcterms:W3CDTF">2012-01-20T05:47:25Z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